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nglija" sheetId="1" r:id="rId4"/>
    <sheet state="visible" name="Austrija" sheetId="2" r:id="rId5"/>
    <sheet state="visible" name="Beļģija" sheetId="3" r:id="rId6"/>
    <sheet state="visible" name="Igaunija" sheetId="4" r:id="rId7"/>
    <sheet state="visible" name="Bulgārija" sheetId="5" r:id="rId8"/>
    <sheet state="visible" name="Čīle" sheetId="6" r:id="rId9"/>
    <sheet state="visible" name="Francija" sheetId="7" r:id="rId10"/>
    <sheet state="visible" name="Īrija" sheetId="8" r:id="rId11"/>
    <sheet state="visible" name="Itālija" sheetId="9" r:id="rId12"/>
    <sheet state="visible" name="Krievija" sheetId="10" r:id="rId13"/>
    <sheet state="visible" name="Latvija" sheetId="11" r:id="rId14"/>
    <sheet state="visible" name="Lietuva" sheetId="12" r:id="rId15"/>
    <sheet state="visible" name="Polija" sheetId="13" r:id="rId16"/>
    <sheet state="visible" name="Rumānija" sheetId="14" r:id="rId17"/>
    <sheet state="visible" name="Vācija" sheetId="15" r:id="rId18"/>
    <sheet state="visible" name="Somija" sheetId="16" r:id="rId19"/>
    <sheet state="visible" name="Zviedrija" sheetId="17" r:id="rId20"/>
    <sheet state="visible" name="Dažādas valstis" sheetId="18" r:id="rId21"/>
    <sheet state="visible" name="Kontakti bez valsts piederības" sheetId="19" r:id="rId22"/>
  </sheets>
  <definedNames>
    <definedName hidden="1" localSheetId="6" name="_xlnm._FilterDatabase">Francija!$A$1:$I$18</definedName>
    <definedName hidden="1" localSheetId="10" name="_xlnm._FilterDatabase">Latvija!$A$1:$G$139</definedName>
    <definedName hidden="1" localSheetId="11" name="_xlnm._FilterDatabase">Lietuva!$A$1:$G$72</definedName>
  </definedNames>
  <calcPr/>
  <extLst>
    <ext uri="GoogleSheetsCustomDataVersion2">
      <go:sheetsCustomData xmlns:go="http://customooxmlschemas.google.com/" r:id="rId23" roundtripDataChecksum="DLvBK5zASxq6Rqhz7vfSXCtITEpSBb4XSr+ZGnx/6PY="/>
    </ext>
  </extLst>
</workbook>
</file>

<file path=xl/sharedStrings.xml><?xml version="1.0" encoding="utf-8"?>
<sst xmlns="http://schemas.openxmlformats.org/spreadsheetml/2006/main" count="8139" uniqueCount="5958">
  <si>
    <t>Nr.p.k.</t>
  </si>
  <si>
    <t>Uzņēmums</t>
  </si>
  <si>
    <t>Kontaktpersona</t>
  </si>
  <si>
    <t>E-pasts</t>
  </si>
  <si>
    <t>Tel.</t>
  </si>
  <si>
    <t>Dealer</t>
  </si>
  <si>
    <t>Valsts</t>
  </si>
  <si>
    <t>Mājaslapa</t>
  </si>
  <si>
    <t>Komentāri</t>
  </si>
  <si>
    <t>Glassbusters Ltd</t>
  </si>
  <si>
    <t>Pete</t>
  </si>
  <si>
    <t>pete@glassbusters.co.uk</t>
  </si>
  <si>
    <t>United Kingdom</t>
  </si>
  <si>
    <t>http://www.glassbusters.co.uk</t>
  </si>
  <si>
    <t>Cramlington Precision Forge Ltd</t>
  </si>
  <si>
    <t>Lee Taylor</t>
  </si>
  <si>
    <t>lt@cpfl-tvs.co.uk</t>
  </si>
  <si>
    <t>https://www.cpfl-tvs.com/index.php</t>
  </si>
  <si>
    <t>Pearson Mining Supplies Ltd</t>
  </si>
  <si>
    <t>Simon Pearson</t>
  </si>
  <si>
    <t>pearson_simon@ymail.com</t>
  </si>
  <si>
    <t>Glassbusters Limited</t>
  </si>
  <si>
    <t>Peter Ancketill</t>
  </si>
  <si>
    <t>EastWest Timber</t>
  </si>
  <si>
    <t>David Shanks</t>
  </si>
  <si>
    <t>david@shankstimber.co.uk</t>
  </si>
  <si>
    <t>http://www.alliedtimber.ee/en/</t>
  </si>
  <si>
    <t>Kingan Farm</t>
  </si>
  <si>
    <t>Alistair Kingan</t>
  </si>
  <si>
    <t>Alistair@kinganfarms.co.uk</t>
  </si>
  <si>
    <t>7714 456527</t>
  </si>
  <si>
    <t>https://www.kinganfarms.co.uk</t>
  </si>
  <si>
    <t>Auchengate Sawmills Irvine Ltd</t>
  </si>
  <si>
    <t>Katrina. Mair</t>
  </si>
  <si>
    <t>katmair@icloud.com</t>
  </si>
  <si>
    <t>PBL London Ltd</t>
  </si>
  <si>
    <t>A Beddall</t>
  </si>
  <si>
    <t>ab@pracbrown.co.uk</t>
  </si>
  <si>
    <t>Canna farm campsite</t>
  </si>
  <si>
    <t>Chris Bevan</t>
  </si>
  <si>
    <t>chrisbevan403@gmail.com</t>
  </si>
  <si>
    <t>https://cannafarm.co.uk</t>
  </si>
  <si>
    <t>Timberlink Ltd</t>
  </si>
  <si>
    <t>Hugh Baily</t>
  </si>
  <si>
    <t>hughbaily@timberlink.co.uk</t>
  </si>
  <si>
    <t>44 1630 638111</t>
  </si>
  <si>
    <t>https://www.timberlink.co.uk</t>
  </si>
  <si>
    <t>Advanced Machinery Services Ltd</t>
  </si>
  <si>
    <t>Steve Foster</t>
  </si>
  <si>
    <t>stevef@advancedmachinery.co.uk</t>
  </si>
  <si>
    <t>116 2598900</t>
  </si>
  <si>
    <t>https://www.advancedmachinery.co.uk</t>
  </si>
  <si>
    <t>EPS Services &amp; Tooling Ltd</t>
  </si>
  <si>
    <t>Stewart Norman</t>
  </si>
  <si>
    <t>stewart@eps-services.co.uk</t>
  </si>
  <si>
    <t>https://eps-services.co.uk</t>
  </si>
  <si>
    <t>John Woolley Limited Ltd</t>
  </si>
  <si>
    <t>Tracey Butterworth</t>
  </si>
  <si>
    <t>tracey@johnwoolleyltd.co.uk</t>
  </si>
  <si>
    <t>https://www.johnwoolleyltd.co.uk</t>
  </si>
  <si>
    <t>Hegan Biomass Ltd</t>
  </si>
  <si>
    <t>Alan Hegan</t>
  </si>
  <si>
    <t>alan@heganbiomass.com</t>
  </si>
  <si>
    <t>http://www.heganbiomass.com</t>
  </si>
  <si>
    <t>H2oTurbines Ltd</t>
  </si>
  <si>
    <t>Clifford Spilsbury</t>
  </si>
  <si>
    <t>cliffordspilsbury@h2oturbines.com</t>
  </si>
  <si>
    <t>https://www.h2oturbines.com</t>
  </si>
  <si>
    <t>DAF Timber Ltd</t>
  </si>
  <si>
    <t>Dale french</t>
  </si>
  <si>
    <t>dale@daftimber.co.uk</t>
  </si>
  <si>
    <t>http://www.daftimber.co.uk</t>
  </si>
  <si>
    <t>DIGNAN Technical Services Ltd</t>
  </si>
  <si>
    <t>David Dignan</t>
  </si>
  <si>
    <t>david.dignan@dignantechservices.co.uk</t>
  </si>
  <si>
    <t>https://www.dignantechservices.co.uk/index.htm</t>
  </si>
  <si>
    <t>Penkiln Timber &amp; Builders Merchants</t>
  </si>
  <si>
    <t>Ewan</t>
  </si>
  <si>
    <t>ewan@penkilnsawmill</t>
  </si>
  <si>
    <t>https://www.penkilnsawmill.co.uk</t>
  </si>
  <si>
    <t>Highland Heritage Woodworks</t>
  </si>
  <si>
    <t>Guy Phillips</t>
  </si>
  <si>
    <t>info@woodworks.scot</t>
  </si>
  <si>
    <t>7752 730 977</t>
  </si>
  <si>
    <r>
      <rPr>
        <rFont val="Times New Roman"/>
        <color rgb="FF000000"/>
        <sz val="11.0"/>
      </rPr>
      <t>https://www.woodworks.scot</t>
    </r>
    <r>
      <rPr>
        <rFont val="Times New Roman"/>
        <color rgb="FF000000"/>
        <sz val="11.0"/>
      </rPr>
      <t>t</t>
    </r>
  </si>
  <si>
    <t>Carbogenics</t>
  </si>
  <si>
    <t>Jan Mumme</t>
  </si>
  <si>
    <t>https://www.carbogenics.com</t>
  </si>
  <si>
    <t>Siberian Timber Ltd</t>
  </si>
  <si>
    <t>Bob</t>
  </si>
  <si>
    <t>bob@siberiantimber.co.uk</t>
  </si>
  <si>
    <t>https://www.siberiantimber.co.uk/</t>
  </si>
  <si>
    <t>Ari grinder ari saw</t>
  </si>
  <si>
    <t>James Davies Ltd</t>
  </si>
  <si>
    <t>James</t>
  </si>
  <si>
    <t>http://www.jamesdaviessawmills.co.uk</t>
  </si>
  <si>
    <t>Operation system</t>
  </si>
  <si>
    <t>Swan Timber</t>
  </si>
  <si>
    <t>Andy</t>
  </si>
  <si>
    <t>andy.swan@swantimber.co.uk</t>
  </si>
  <si>
    <t>www.swantimber.co.uk</t>
  </si>
  <si>
    <t>Log table with stepfeeder</t>
  </si>
  <si>
    <t>TTK Confectionery Ltd</t>
  </si>
  <si>
    <t>Tom</t>
  </si>
  <si>
    <t>tom@thetreatkitchen.co.uk</t>
  </si>
  <si>
    <t>https://www.ttkconfectionery.co.uk/home</t>
  </si>
  <si>
    <t>Belt conveyor</t>
  </si>
  <si>
    <t>Munro Sawmills Ltd</t>
  </si>
  <si>
    <t>Philip</t>
  </si>
  <si>
    <t>philip@munrosawmills.co.uk</t>
  </si>
  <si>
    <t>https://www.munrosawmills.co.uk/contact-munro-sawmills</t>
  </si>
  <si>
    <t>Soderhamn 519</t>
  </si>
  <si>
    <t>Foundation Solutions</t>
  </si>
  <si>
    <t>Anthony</t>
  </si>
  <si>
    <t>info@foundationsolutions.co.uk</t>
  </si>
  <si>
    <t>http://foundationsolutions.com</t>
  </si>
  <si>
    <t>Circular saw Adema</t>
  </si>
  <si>
    <t>K&amp;M Fencing Manufacturer</t>
  </si>
  <si>
    <t>Karl</t>
  </si>
  <si>
    <t>ks9815020@gmail.com</t>
  </si>
  <si>
    <t>https://k-m-fencing-manufacturer.ueniweb.com</t>
  </si>
  <si>
    <t>Splitter saw ARI TKL 70</t>
  </si>
  <si>
    <t>Harlaxton Engineering Services Ltd</t>
  </si>
  <si>
    <t>Richard</t>
  </si>
  <si>
    <t>rich@harlaxton.com</t>
  </si>
  <si>
    <t>https://www.harlaxton.com/hello-world-3/</t>
  </si>
  <si>
    <t>Electric motor</t>
  </si>
  <si>
    <t>Piping Hot Cookers Ltd</t>
  </si>
  <si>
    <t>John</t>
  </si>
  <si>
    <t>john.patmore@pipinghotcookers.com</t>
  </si>
  <si>
    <t>http://www.pipinghotstoves.com/</t>
  </si>
  <si>
    <t>Šķeldas siets</t>
  </si>
  <si>
    <t>PicClick</t>
  </si>
  <si>
    <t>Mariuzs</t>
  </si>
  <si>
    <t>markilapy@gmail.com</t>
  </si>
  <si>
    <t>https://picclick.co.uk</t>
  </si>
  <si>
    <t>Ari Vislanda</t>
  </si>
  <si>
    <t>Clifford Jones Timber Group</t>
  </si>
  <si>
    <t>richard.jones@cjtimber.com</t>
  </si>
  <si>
    <t>https://www.cjtimber.com/team/richard-jones</t>
  </si>
  <si>
    <t>Vesto</t>
  </si>
  <si>
    <t>Chaudhry traders</t>
  </si>
  <si>
    <t>Ahmed Ishtiaq</t>
  </si>
  <si>
    <t>a.ishtiaq786@yahoo.com</t>
  </si>
  <si>
    <t>https://www.chaudhrytraders.com</t>
  </si>
  <si>
    <t>Baltic Log Cabins OÜ</t>
  </si>
  <si>
    <t>Eoin Murphy</t>
  </si>
  <si>
    <t>balticlogcabins@gmail.com</t>
  </si>
  <si>
    <t>Teesbioenergy Ltd</t>
  </si>
  <si>
    <t>Will Dowson</t>
  </si>
  <si>
    <t>will.dowson@teesbioenergy.com</t>
  </si>
  <si>
    <t>Ewan Dewar</t>
  </si>
  <si>
    <t>ewan@penkilnsawmill.co.uk</t>
  </si>
  <si>
    <r>
      <rPr>
        <rFont val="Times New Roman"/>
        <color rgb="FF000000"/>
        <sz val="11.0"/>
      </rPr>
      <t>UCPE.com</t>
    </r>
    <r>
      <rPr>
        <rFont val="Times New Roman"/>
        <color theme="1"/>
        <sz val="11.0"/>
      </rPr>
      <t>m</t>
    </r>
  </si>
  <si>
    <t>David Whyte</t>
  </si>
  <si>
    <t>dwhyte@ucpe.com</t>
  </si>
  <si>
    <t>guy@woodworks.scot</t>
  </si>
  <si>
    <t>Matrix corp</t>
  </si>
  <si>
    <t>Amit maheshwari</t>
  </si>
  <si>
    <t>amahesh101@gmail.com</t>
  </si>
  <si>
    <t>L P H Associates</t>
  </si>
  <si>
    <t>woodmachinery@aol.com</t>
  </si>
  <si>
    <t>https://www.lphassociates.co.uk/#About</t>
  </si>
  <si>
    <t>SKR AM LTD</t>
  </si>
  <si>
    <t>Hristo Vitanov</t>
  </si>
  <si>
    <r>
      <rPr>
        <rFont val="Times New Roman"/>
        <color rgb="FF000000"/>
        <sz val="11.0"/>
        <u/>
      </rPr>
      <t>info@skramfurniture.com</t>
    </r>
  </si>
  <si>
    <t>336.222.6622</t>
  </si>
  <si>
    <t>https://skramfurniture.com/contact</t>
  </si>
  <si>
    <t>234 west trade street burlington, n. carolina us 27217</t>
  </si>
  <si>
    <t>Jonah Maurice</t>
  </si>
  <si>
    <t>jonahmaurice@googlemail.com</t>
  </si>
  <si>
    <t>Lance Wheaton</t>
  </si>
  <si>
    <t>lwheaton506@gmail.com</t>
  </si>
  <si>
    <t>Chris Messom</t>
  </si>
  <si>
    <t>info@lime-circle.co.uk</t>
  </si>
  <si>
    <t>Brian Reid</t>
  </si>
  <si>
    <t>brian.reid@woodrecyclability.co.uk</t>
  </si>
  <si>
    <t>Rose Ash</t>
  </si>
  <si>
    <t>dougpearson635@hotmail.com</t>
  </si>
  <si>
    <t>Andrew Raffle</t>
  </si>
  <si>
    <t>avraffle@gmail.com</t>
  </si>
  <si>
    <t>Ibrahim Abdelrahman</t>
  </si>
  <si>
    <t>bremoahmed60@gmail.com</t>
  </si>
  <si>
    <t>James Thomas</t>
  </si>
  <si>
    <t>dltandco@gmail.com</t>
  </si>
  <si>
    <t>Kees Anema</t>
  </si>
  <si>
    <t>kontortedkees@gmail.com</t>
  </si>
  <si>
    <t>Kirsty Fellows</t>
  </si>
  <si>
    <t>kirstyyfellows1702@gmail.com</t>
  </si>
  <si>
    <t>Miroslav Dochev</t>
  </si>
  <si>
    <t>miroslavdochew@gmail.com</t>
  </si>
  <si>
    <t>447553 630680</t>
  </si>
  <si>
    <t>R Lainez</t>
  </si>
  <si>
    <t>ruth.lainez@liquidityservices.com</t>
  </si>
  <si>
    <t>Gary Isherwood</t>
  </si>
  <si>
    <t xml:space="preserve">gary.isherwood@bsw.co.uk </t>
  </si>
  <si>
    <t>Idi mohammed Bin abdalla</t>
  </si>
  <si>
    <t>idimohammed@hotmail.com</t>
  </si>
  <si>
    <t>isaac Matsinde</t>
  </si>
  <si>
    <t>jigaman12@gmail.com</t>
  </si>
  <si>
    <t>Ian</t>
  </si>
  <si>
    <t>Belt conveyor frame</t>
  </si>
  <si>
    <t>Craig</t>
  </si>
  <si>
    <t>craig46@hotmail.co.uk</t>
  </si>
  <si>
    <t>Grinder chipper knives</t>
  </si>
  <si>
    <t>Harry</t>
  </si>
  <si>
    <t>harryriddell@live.co.uk</t>
  </si>
  <si>
    <t>Bruks RR1000</t>
  </si>
  <si>
    <t>Marko</t>
  </si>
  <si>
    <t>mrooney32@tiscali.co.uk</t>
  </si>
  <si>
    <t>ARI Vsilanda TKL</t>
  </si>
  <si>
    <t>Lavad</t>
  </si>
  <si>
    <t>joseph.paintsil@yahoo.co.uk</t>
  </si>
  <si>
    <t>Jerry</t>
  </si>
  <si>
    <t>jnwane16@yahoo.co.uk</t>
  </si>
  <si>
    <t>Ake band saw</t>
  </si>
  <si>
    <t>Naseer</t>
  </si>
  <si>
    <t>naseer531a@yahoo.co.uk</t>
  </si>
  <si>
    <t>Strapping machine</t>
  </si>
  <si>
    <t>Elisha James</t>
  </si>
  <si>
    <t>elishajames001@outlook.com</t>
  </si>
  <si>
    <t xml:space="preserve">Mājaslapa  </t>
  </si>
  <si>
    <t>Riegler Holzschlägerungen GmbH</t>
  </si>
  <si>
    <t>Alois Riegler</t>
  </si>
  <si>
    <t>office@rieglerholz.at</t>
  </si>
  <si>
    <t>Austria</t>
  </si>
  <si>
    <t>https://www.riegler-holzschlaegerungen.at</t>
  </si>
  <si>
    <t>Buffalo Hill Outfitters</t>
  </si>
  <si>
    <t>Skreinig Hermann</t>
  </si>
  <si>
    <t>office@buffalo-hill.at</t>
  </si>
  <si>
    <t>43 676 5427456</t>
  </si>
  <si>
    <t>https://www.buffalo-hill.at</t>
  </si>
  <si>
    <t>Stefan Bachl</t>
  </si>
  <si>
    <t>office@bachl-saege.at</t>
  </si>
  <si>
    <t>43 681 103 795 36</t>
  </si>
  <si>
    <t>https://bachl-saege.at</t>
  </si>
  <si>
    <t>MAI Multiple Assets Investments Gmbh</t>
  </si>
  <si>
    <t>Eren Öz</t>
  </si>
  <si>
    <t>office@mai-gmbh.at</t>
  </si>
  <si>
    <t>https://mai-gmbh.at</t>
  </si>
  <si>
    <t>enpro Energie Projekt GmbH</t>
  </si>
  <si>
    <t>Enes Hamidovic</t>
  </si>
  <si>
    <t>enes.hamidovic@enpro.at</t>
  </si>
  <si>
    <t>https://www.energieprojekt.at</t>
  </si>
  <si>
    <t>Egger Holz Gmbh</t>
  </si>
  <si>
    <t>Stefan Egger</t>
  </si>
  <si>
    <t>stefan@egger-holz.at</t>
  </si>
  <si>
    <t>https://www.egger-holz.at</t>
  </si>
  <si>
    <t>Fa. Hanger Holz GmbH</t>
  </si>
  <si>
    <t>Johannes</t>
  </si>
  <si>
    <t>verkauf@hanger-holz.at</t>
  </si>
  <si>
    <t>http://www.hanger-holz.at</t>
  </si>
  <si>
    <t>Bruks1300</t>
  </si>
  <si>
    <t>Gelbmann Fran Sägewerk GesmbH</t>
  </si>
  <si>
    <t>Gerald</t>
  </si>
  <si>
    <t>gerald.gelbmann@gelbmann-saege-trans.at</t>
  </si>
  <si>
    <t>http://www.gelbmann-saege-trans.at</t>
  </si>
  <si>
    <t>Cambio spare parts</t>
  </si>
  <si>
    <t>Holz-Marberger Gmbh</t>
  </si>
  <si>
    <t>Simon</t>
  </si>
  <si>
    <t>simon.marberger@holz-marberger.at</t>
  </si>
  <si>
    <t>https://www.holz-marberger.at/de/home</t>
  </si>
  <si>
    <t>Stacker hall system</t>
  </si>
  <si>
    <t>Entacher GmbH</t>
  </si>
  <si>
    <t>Entacher</t>
  </si>
  <si>
    <t>office@saegewerk-entacher.at</t>
  </si>
  <si>
    <t>https://entacher-gmbh.webnode.at</t>
  </si>
  <si>
    <t>Bruks RR700</t>
  </si>
  <si>
    <t>Zwickl Holz GmbH</t>
  </si>
  <si>
    <t>info@zwicklholz.at</t>
  </si>
  <si>
    <t>http://www.zwickl-holz.at</t>
  </si>
  <si>
    <t>Stacker</t>
  </si>
  <si>
    <t>Allpaletty</t>
  </si>
  <si>
    <t>Bekir</t>
  </si>
  <si>
    <t>b.ulutuerk@allpaletty.at</t>
  </si>
  <si>
    <t>http://www.allpaletty.at</t>
  </si>
  <si>
    <t>Pallet board line</t>
  </si>
  <si>
    <t>Schmid-holz GmbH</t>
  </si>
  <si>
    <t>Erich</t>
  </si>
  <si>
    <t>erich.schmid@schmid-holz.at</t>
  </si>
  <si>
    <t>http://www.schmid-holz.at/</t>
  </si>
  <si>
    <t>Metal detector Mesutronic</t>
  </si>
  <si>
    <t>Lumba Holzhandels GmbH</t>
  </si>
  <si>
    <t>Alexander</t>
  </si>
  <si>
    <t>a.lummerstorfer@holzexport.at</t>
  </si>
  <si>
    <t>https://www.holzexport.at/?lang=ne</t>
  </si>
  <si>
    <t>Moulder</t>
  </si>
  <si>
    <t>DUP Compressors Trading GmbH</t>
  </si>
  <si>
    <t>Maria</t>
  </si>
  <si>
    <t>maria.giesinger@dupcompressors.com</t>
  </si>
  <si>
    <t>https://www.dupcompressors.com</t>
  </si>
  <si>
    <t>Atlass copco</t>
  </si>
  <si>
    <t>Kårbodagård</t>
  </si>
  <si>
    <t>Stefan Fallenius</t>
  </si>
  <si>
    <t>stefan@karbodagard.se</t>
  </si>
  <si>
    <t>Paletten und zuschnitte</t>
  </si>
  <si>
    <t>Emprechtinger Michael</t>
  </si>
  <si>
    <t>emprechtinger.michael@gmx.at</t>
  </si>
  <si>
    <t>Pfeifer Holding GmbH</t>
  </si>
  <si>
    <t>Maximilian Sax</t>
  </si>
  <si>
    <t>maximilian.sax@pfeifergroup.com</t>
  </si>
  <si>
    <t>Landwirt Holzhandl</t>
  </si>
  <si>
    <t>Hermann Steinbauer</t>
  </si>
  <si>
    <t>saegewerk.steinbauer@gmail.com</t>
  </si>
  <si>
    <t>Prokurist</t>
  </si>
  <si>
    <t>Patrik Kalteis</t>
  </si>
  <si>
    <t>patrik.kalteis@wiesbauer-gmbh.at</t>
  </si>
  <si>
    <t>Christian Prieler</t>
  </si>
  <si>
    <t>Auinger</t>
  </si>
  <si>
    <t>Wauinger89@gmx.at</t>
  </si>
  <si>
    <t>Josef</t>
  </si>
  <si>
    <t>josef.preisberger@gmx.at</t>
  </si>
  <si>
    <t>metal detector Mesutronic</t>
  </si>
  <si>
    <t>Arnel Dzinic</t>
  </si>
  <si>
    <t>arnel.dzinic@noricaplus.com</t>
  </si>
  <si>
    <t>Johann</t>
  </si>
  <si>
    <t>Johann.Friedl@legero-united.com</t>
  </si>
  <si>
    <t>Max</t>
  </si>
  <si>
    <t>maximilian_plank@yahoo.com</t>
  </si>
  <si>
    <t>christoph.bruckner@cycleenergy.com</t>
  </si>
  <si>
    <t>Fritz Holzbau</t>
  </si>
  <si>
    <t>Lukas Fritz</t>
  </si>
  <si>
    <t>43 5556 7274815</t>
  </si>
  <si>
    <t>Holzwerk Kern GesmbH &amp; CoKG</t>
  </si>
  <si>
    <t>Michael A. Kern</t>
  </si>
  <si>
    <t>michael.kern@holzwerk-kern.at</t>
  </si>
  <si>
    <t>43  3339 2232611</t>
  </si>
  <si>
    <t>https://www.holzwerk-kern.at/</t>
  </si>
  <si>
    <t>Auinger Sägewerk</t>
  </si>
  <si>
    <t>office@saegewerk-auinger.at</t>
  </si>
  <si>
    <t>43 7272 4214</t>
  </si>
  <si>
    <t>Reinthalmühle Holzverarbeitungs GmbH</t>
  </si>
  <si>
    <t>Johann Fuchs</t>
  </si>
  <si>
    <r>
      <rPr>
        <rFont val="Arial"/>
        <color theme="1"/>
        <sz val="11.0"/>
        <u/>
      </rPr>
      <t>rtm.office@rtm.gmbh</t>
    </r>
  </si>
  <si>
    <t>07667 6302 10</t>
  </si>
  <si>
    <t>https://www.firmenabc.at/reinthalmuehle-holzverarbeitungs-gmbh_zeMr</t>
  </si>
  <si>
    <t>Straß im Attergau 18 4881 Straß im Attergau</t>
  </si>
  <si>
    <t>Holztechnik Zwickl GmbH, Säge- und Hobelwerk</t>
  </si>
  <si>
    <r>
      <rPr>
        <rFont val="Times New Roman"/>
        <color rgb="FF000000"/>
        <sz val="11.0"/>
        <u/>
      </rPr>
      <t>info@zwicklholz.at</t>
    </r>
  </si>
  <si>
    <t>43 660 7737816</t>
  </si>
  <si>
    <t>https://1aholz.at/de/kontakt</t>
  </si>
  <si>
    <t>Bahnstraße 60, A-3943 Schrems</t>
  </si>
  <si>
    <t>Posch-Holz GmbH</t>
  </si>
  <si>
    <t>Daniel Posch</t>
  </si>
  <si>
    <t>daniel.posch(a)posch-holz.at</t>
  </si>
  <si>
    <t>43 664 8349936</t>
  </si>
  <si>
    <t>https://www.posch-holz.at/kontakt/</t>
  </si>
  <si>
    <t>Kopfing 79 8224 Kaindorf</t>
  </si>
  <si>
    <t>Neville Smith Forest Products</t>
  </si>
  <si>
    <t>James Neville-Smith</t>
  </si>
  <si>
    <r>
      <rPr>
        <rFont val="Times New Roman"/>
        <color rgb="FF000000"/>
        <sz val="11.0"/>
        <u/>
      </rPr>
      <t>sales@nevillesmithfp.com.au</t>
    </r>
  </si>
  <si>
    <t>61 3 6326 1181</t>
  </si>
  <si>
    <t>https://www.abelwood.com.au/</t>
  </si>
  <si>
    <t>Monfort S.A.</t>
  </si>
  <si>
    <t>Muller Edgard</t>
  </si>
  <si>
    <t>edgard.muller@monfortsa.be</t>
  </si>
  <si>
    <t>Belgium</t>
  </si>
  <si>
    <t>https://www.monfortsa.be</t>
  </si>
  <si>
    <t>Fixsus BVBA</t>
  </si>
  <si>
    <t>Michael De Saedeleir</t>
  </si>
  <si>
    <t>michael.de.saedeleir@fixsus.be</t>
  </si>
  <si>
    <t>https://fixsus.be</t>
  </si>
  <si>
    <t>ADVIESBUREAU PIETER CLAEYS</t>
  </si>
  <si>
    <t>Pieter Claeys</t>
  </si>
  <si>
    <t>pieter.claeys@adviesbureau-claeys.be</t>
  </si>
  <si>
    <t>https://www.adviesbureau-claeys.be/nl-be</t>
  </si>
  <si>
    <t>Superbeton</t>
  </si>
  <si>
    <t>Geert Laeremans</t>
  </si>
  <si>
    <t>geert@superbeton.be</t>
  </si>
  <si>
    <t>http://superbeton.be</t>
  </si>
  <si>
    <t>Vebim NV</t>
  </si>
  <si>
    <t>Hans Vankeirsbilck</t>
  </si>
  <si>
    <t>hans.vankeirsbilck@vebim.com</t>
  </si>
  <si>
    <t>https://vebim.com/en/</t>
  </si>
  <si>
    <t>OVHcloud</t>
  </si>
  <si>
    <t>De fierlant</t>
  </si>
  <si>
    <t>info@beforest.be</t>
  </si>
  <si>
    <t>http://www.beforest.be</t>
  </si>
  <si>
    <t>Log infeed</t>
  </si>
  <si>
    <t>SAG - Innovative solutions</t>
  </si>
  <si>
    <t>Pierre</t>
  </si>
  <si>
    <t>pcharlier@sag.be</t>
  </si>
  <si>
    <t>https://www.sag-industries.com/en</t>
  </si>
  <si>
    <t>Lifting table</t>
  </si>
  <si>
    <t>Rental Pumps</t>
  </si>
  <si>
    <t>Lieven</t>
  </si>
  <si>
    <t>lv@rentalpumps.be</t>
  </si>
  <si>
    <t>https://www.rentalpumps.eu/nieuws.html</t>
  </si>
  <si>
    <t>Water pump</t>
  </si>
  <si>
    <t>Benelux Soya NV</t>
  </si>
  <si>
    <t>Jarnail Singh</t>
  </si>
  <si>
    <t>soyajarnail@yahoo.com</t>
  </si>
  <si>
    <t>Thomas Van Cauwenberge</t>
  </si>
  <si>
    <t>tvc.twt@gmail.com</t>
  </si>
  <si>
    <t>Omba Jean-Paul</t>
  </si>
  <si>
    <t>ombatime@gmail.com</t>
  </si>
  <si>
    <t xml:space="preserve">John Duru </t>
  </si>
  <si>
    <t>johnnybxl@yahoo.com</t>
  </si>
  <si>
    <t>Deecoverbo</t>
  </si>
  <si>
    <t>Vandereyt Martin</t>
  </si>
  <si>
    <r>
      <rPr>
        <rFont val="Times New Roman"/>
        <color rgb="FF000000"/>
        <sz val="11.0"/>
        <u/>
      </rPr>
      <t>info@deecoverbo.com</t>
    </r>
  </si>
  <si>
    <t>32 4 76 89 19 61</t>
  </si>
  <si>
    <t>https://www.deecoverbo.com/p/contact.html</t>
  </si>
  <si>
    <t>industrieweg noord 1130 3660 Oudsbergen</t>
  </si>
  <si>
    <t>HOFFMAN LOGISTICS OÜ</t>
  </si>
  <si>
    <t>Natalia Ljubavina</t>
  </si>
  <si>
    <t>hoffmanlogistics.n@gmail.com</t>
  </si>
  <si>
    <t>(+372)5099 535 /  (+372) 6699988</t>
  </si>
  <si>
    <t>Estonia</t>
  </si>
  <si>
    <t>Mo-Puit Jogeva OÜ</t>
  </si>
  <si>
    <t>Taivo Paarson</t>
  </si>
  <si>
    <t>taivo@meklar.ee</t>
  </si>
  <si>
    <t>Tarm AS</t>
  </si>
  <si>
    <t>Taavo Tani</t>
  </si>
  <si>
    <t>taavo@tarm.ee</t>
  </si>
  <si>
    <t>https://www.tarm.ee</t>
  </si>
  <si>
    <t>Förmann NT AS</t>
  </si>
  <si>
    <t>Taavi Nassar</t>
  </si>
  <si>
    <t>taavi@formann.ee</t>
  </si>
  <si>
    <t>https://www.formann.ee/en/sawmill/</t>
  </si>
  <si>
    <t>Moe Saetööstus OÜ</t>
  </si>
  <si>
    <t>Kaido Kallis</t>
  </si>
  <si>
    <t>info@moesaetoostus.ee</t>
  </si>
  <si>
    <t>http://www.moesaetoostus.ee/et</t>
  </si>
  <si>
    <t>WILD WOOD OÜ</t>
  </si>
  <si>
    <t>eewlwd@gmail.com</t>
  </si>
  <si>
    <t>https://www.wildwoodfactory.com</t>
  </si>
  <si>
    <t>Thermory AS</t>
  </si>
  <si>
    <t>Jürgen</t>
  </si>
  <si>
    <t>https://thermory.com</t>
  </si>
  <si>
    <t>Stora Enso</t>
  </si>
  <si>
    <t>Margo Nõlvak</t>
  </si>
  <si>
    <t>margo.nolvak@storaenso.com</t>
  </si>
  <si>
    <t>https://www.storaenso.com/en</t>
  </si>
  <si>
    <t>HAKS AS</t>
  </si>
  <si>
    <t>KALMER SEEMANN</t>
  </si>
  <si>
    <t>KALMER@HAKS.EE</t>
  </si>
  <si>
    <t>http://www.haks.ee/gallery/</t>
  </si>
  <si>
    <t>Meklar KE OU</t>
  </si>
  <si>
    <t>Trekken OÜ</t>
  </si>
  <si>
    <t>Peter Nommik</t>
  </si>
  <si>
    <t>trekken@trekken.ee</t>
  </si>
  <si>
    <t>trekken.ee</t>
  </si>
  <si>
    <t>Grundar Saeveski OÜ</t>
  </si>
  <si>
    <t>Avery Orasmae</t>
  </si>
  <si>
    <t>orasmae.avery@gmail.com</t>
  </si>
  <si>
    <t>https://grundar.ee</t>
  </si>
  <si>
    <t>ETIN OÜ</t>
  </si>
  <si>
    <t>Pärt Ruttas</t>
  </si>
  <si>
    <t>http://etin.ee</t>
  </si>
  <si>
    <t>Benfort OÜ</t>
  </si>
  <si>
    <t>Jaanus Tedrema</t>
  </si>
  <si>
    <t>benfort.ou@gmail.com</t>
  </si>
  <si>
    <t>https://benfort.ee/kontakt/</t>
  </si>
  <si>
    <t>Golden Fields Factory OÜ</t>
  </si>
  <si>
    <t>Mahmmud Ahmed</t>
  </si>
  <si>
    <t>info@goldenfields.ee</t>
  </si>
  <si>
    <t>https://goldenfields.ee</t>
  </si>
  <si>
    <t>Ecobirch AS</t>
  </si>
  <si>
    <t>Tarmo Merila</t>
  </si>
  <si>
    <t>tarmo.merila@ecobirch.eu</t>
  </si>
  <si>
    <t>https://ecobirch.eu/kontakt/?lang=en</t>
  </si>
  <si>
    <t>EK Wood OÜ</t>
  </si>
  <si>
    <t>Even Kask</t>
  </si>
  <si>
    <t>info@ekwood.ee</t>
  </si>
  <si>
    <t>https://ekwood.ee</t>
  </si>
  <si>
    <t>Ecobirch sawmill</t>
  </si>
  <si>
    <t>Janer Sepp</t>
  </si>
  <si>
    <t>janer.sepp@ecobirch.eu</t>
  </si>
  <si>
    <t>Palmako AS</t>
  </si>
  <si>
    <t>Argo</t>
  </si>
  <si>
    <t>argo.reili@palmako.ee</t>
  </si>
  <si>
    <t>372 53099463</t>
  </si>
  <si>
    <t>https://www.palmako.com/en</t>
  </si>
  <si>
    <t>Bellus Furniture OÜ</t>
  </si>
  <si>
    <t>Rolf Relander</t>
  </si>
  <si>
    <t>rolf@bellus.com</t>
  </si>
  <si>
    <t>https://www.bellus.com</t>
  </si>
  <si>
    <t>TEAMWOOD OÜ</t>
  </si>
  <si>
    <t>Meelik Aps</t>
  </si>
  <si>
    <t>meelik@teamwoodtimber.com</t>
  </si>
  <si>
    <t>https://www.teamwoodtimber.com</t>
  </si>
  <si>
    <t>Laanevall OÜ</t>
  </si>
  <si>
    <t>Väino Vunder</t>
  </si>
  <si>
    <t>vainovunder@gmail.com</t>
  </si>
  <si>
    <t>MTG Eesti AS</t>
  </si>
  <si>
    <t>Uustalu</t>
  </si>
  <si>
    <t>tarmo@mtg.ee</t>
  </si>
  <si>
    <t>www.mtg.ee</t>
  </si>
  <si>
    <t>Ameks Holding OÜ</t>
  </si>
  <si>
    <t>info@ameks.ee</t>
  </si>
  <si>
    <t>http://ameks.ee/en</t>
  </si>
  <si>
    <t>Laur ja Pojad oü</t>
  </si>
  <si>
    <t>Olev Laur</t>
  </si>
  <si>
    <t>olev.tootmine@gmail.com</t>
  </si>
  <si>
    <t>https://laurpojad.com</t>
  </si>
  <si>
    <t>Finlaid OÜ</t>
  </si>
  <si>
    <t>Siim Abroi</t>
  </si>
  <si>
    <t>siim@finlaid.ee</t>
  </si>
  <si>
    <t>https://finlaid.ee</t>
  </si>
  <si>
    <t>NELICO OU</t>
  </si>
  <si>
    <t>Rainer Mägi</t>
  </si>
  <si>
    <t>rainer@nelico.ee</t>
  </si>
  <si>
    <t>STARK</t>
  </si>
  <si>
    <t>Alesja Bunina</t>
  </si>
  <si>
    <t>https://www.stark.ee/ru</t>
  </si>
  <si>
    <t xml:space="preserve">Tar-Toode OÜ </t>
  </si>
  <si>
    <t>Tarmo Kallaste</t>
  </si>
  <si>
    <t>ttoode@hot.ee</t>
  </si>
  <si>
    <t xml:space="preserve">Estragon FG OÜ </t>
  </si>
  <si>
    <t>Andrei Bumazhkov</t>
  </si>
  <si>
    <t>estragonfg@hot.ee</t>
  </si>
  <si>
    <t>Timber sales group</t>
  </si>
  <si>
    <t>Anton Kuznetsov</t>
  </si>
  <si>
    <t>anton.kuznetsov@tsgtimber.com</t>
  </si>
  <si>
    <t>Klifton Puit OÜ</t>
  </si>
  <si>
    <t>Tarvi Jõerand</t>
  </si>
  <si>
    <t>klifton1@gmail.com</t>
  </si>
  <si>
    <t>Tubsol OÜ</t>
  </si>
  <si>
    <t>Peter Ross</t>
  </si>
  <si>
    <t>peter@tubsol.ee</t>
  </si>
  <si>
    <t>https://tubsol.ee/meist/</t>
  </si>
  <si>
    <t>Agrosilva AS</t>
  </si>
  <si>
    <t>Meelis Luberg</t>
  </si>
  <si>
    <t>meelis.luberg@agrosilva.ee</t>
  </si>
  <si>
    <t>https://agrosilva.ee</t>
  </si>
  <si>
    <t>Laesti AS</t>
  </si>
  <si>
    <t>Teigo Tamm</t>
  </si>
  <si>
    <t>teigo@laesti.ee</t>
  </si>
  <si>
    <t>https://laesti.ee</t>
  </si>
  <si>
    <t>Wellmax Baltic OÜ</t>
  </si>
  <si>
    <t>Maria Parts</t>
  </si>
  <si>
    <t>maria@wellmax.ee</t>
  </si>
  <si>
    <t>https://wellmax.ee/contacts/</t>
  </si>
  <si>
    <t>Lumbester OÜ</t>
  </si>
  <si>
    <t>Sergei Rosumovski</t>
  </si>
  <si>
    <t>sergei@lumbester.ee</t>
  </si>
  <si>
    <t>https://lumbester.ee</t>
  </si>
  <si>
    <t>Estonian Log Cabins LLC</t>
  </si>
  <si>
    <t>Mikk Volkov</t>
  </si>
  <si>
    <t>info@estonianlogcabins.com</t>
  </si>
  <si>
    <t>http://www.estonianlogcabins.com</t>
  </si>
  <si>
    <t>Ritsu Loghomes OÜ</t>
  </si>
  <si>
    <t>Ralf Daum</t>
  </si>
  <si>
    <t>ralf@ritsu.ee</t>
  </si>
  <si>
    <t>37256499308 / 37276688890</t>
  </si>
  <si>
    <t>https://ritsu.ee</t>
  </si>
  <si>
    <t>Kevetra Oü</t>
  </si>
  <si>
    <t>TARMO PIKK</t>
  </si>
  <si>
    <t>kevetra1@gmail.com</t>
  </si>
  <si>
    <t>https://www.kevetra.ee</t>
  </si>
  <si>
    <t>Eesti Höövelliist OÜ</t>
  </si>
  <si>
    <t>Lembo Lamus</t>
  </si>
  <si>
    <t>lembo@hoovelliist.ee</t>
  </si>
  <si>
    <t>https://www.hoovelliist.ee</t>
  </si>
  <si>
    <t>J.Roots Timber OÜ</t>
  </si>
  <si>
    <t>Joonas Saska</t>
  </si>
  <si>
    <t xml:space="preserve">joonas@rootstimber.ee </t>
  </si>
  <si>
    <t>https://rootstimber.ee</t>
  </si>
  <si>
    <t>Sun Timber OÜ</t>
  </si>
  <si>
    <t>Raivo</t>
  </si>
  <si>
    <t>raivo.korp@trendgardens.ee</t>
  </si>
  <si>
    <t>https://trendgardens.ee/?lang=en</t>
  </si>
  <si>
    <t>Craftmill OÜ</t>
  </si>
  <si>
    <t>Janari talvistu</t>
  </si>
  <si>
    <t>janari@craftmill.ee</t>
  </si>
  <si>
    <t>http://www.craftmill.ee</t>
  </si>
  <si>
    <t>Northeim OÜ</t>
  </si>
  <si>
    <t>Dmitri Kononov</t>
  </si>
  <si>
    <t>info@northeim.ee</t>
  </si>
  <si>
    <t>https://www.northeim.ee</t>
  </si>
  <si>
    <t>VH Transport OÜ</t>
  </si>
  <si>
    <t>Mait</t>
  </si>
  <si>
    <t>maitmuul@gmail.com</t>
  </si>
  <si>
    <t>Inavant OÜ</t>
  </si>
  <si>
    <t>Yuri</t>
  </si>
  <si>
    <t>fmp975@gmail.com</t>
  </si>
  <si>
    <t>http://www.inavant.ee</t>
  </si>
  <si>
    <t>Javicar OÜ</t>
  </si>
  <si>
    <t>Jaanus Põlluäär</t>
  </si>
  <si>
    <t>info@javicar.ee</t>
  </si>
  <si>
    <t>https://javicar.ee</t>
  </si>
  <si>
    <t>Woodlaast OÜ</t>
  </si>
  <si>
    <t>Kaido Kasak</t>
  </si>
  <si>
    <t xml:space="preserve">kaido@woodlaast.ee  </t>
  </si>
  <si>
    <t>https://woodlaast.ee</t>
  </si>
  <si>
    <t>CLTEST OÜ</t>
  </si>
  <si>
    <t>info@clt.ee</t>
  </si>
  <si>
    <t>https://clt.ee</t>
  </si>
  <si>
    <t>Puidukoda OÜ</t>
  </si>
  <si>
    <t>Arles Peterson</t>
  </si>
  <si>
    <t>arles@puidukoda.eu</t>
  </si>
  <si>
    <t>https://www.puidukoda.eu</t>
  </si>
  <si>
    <t>Stemwood OÜ</t>
  </si>
  <si>
    <t>Martin Püssa</t>
  </si>
  <si>
    <t>info@stemwood.ee</t>
  </si>
  <si>
    <t>Kehra Puutööstus OÜ</t>
  </si>
  <si>
    <t>kehra@kehrawood.com</t>
  </si>
  <si>
    <t>https://kehrawood.com</t>
  </si>
  <si>
    <t>Silvento AM OÜ</t>
  </si>
  <si>
    <t>Andres Mõis</t>
  </si>
  <si>
    <t>silvento@silvento.ee</t>
  </si>
  <si>
    <t>http://www.silvento.ee</t>
  </si>
  <si>
    <t>Prolatio OÜ</t>
  </si>
  <si>
    <t>Ritsu Liimpuit OÜ</t>
  </si>
  <si>
    <t>Anu Järv</t>
  </si>
  <si>
    <t>anu.jarv@ritsu.ee</t>
  </si>
  <si>
    <t>76 68 891</t>
  </si>
  <si>
    <t>Timsoltek OÜ</t>
  </si>
  <si>
    <t>timsoltek.ou@gmail.com</t>
  </si>
  <si>
    <t>Varola OÜ</t>
  </si>
  <si>
    <t xml:space="preserve"> toomas@varola.ee</t>
  </si>
  <si>
    <t>https://varola.ee/et/</t>
  </si>
  <si>
    <t xml:space="preserve">Greenergie OU </t>
  </si>
  <si>
    <t>timothy@inbox.lv</t>
  </si>
  <si>
    <t>http://www.greenergie.ee</t>
  </si>
  <si>
    <t>MRL Marketing OU</t>
  </si>
  <si>
    <t>mrl.lennuk@gmail.com</t>
  </si>
  <si>
    <t>TERMOPUIT OÜ</t>
  </si>
  <si>
    <t>Veiko Valts</t>
  </si>
  <si>
    <t>veiko@tmwood.eu</t>
  </si>
  <si>
    <t>https://termopuit.ee</t>
  </si>
  <si>
    <t>Puidumaaler OÜ</t>
  </si>
  <si>
    <t>Martti Toots</t>
  </si>
  <si>
    <t>puidumaaler@gmail.com</t>
  </si>
  <si>
    <t>https://www.puidumaaler.ee</t>
  </si>
  <si>
    <t>Tenter OÜ</t>
  </si>
  <si>
    <t>Martins Marjapuu</t>
  </si>
  <si>
    <t>martin@tenter.ee</t>
  </si>
  <si>
    <t>http://www.tenter.ee</t>
  </si>
  <si>
    <t>HANSA CANDLE AS</t>
  </si>
  <si>
    <t>Harri Aaltonen</t>
  </si>
  <si>
    <t>harri.aaltonen@hansacandle.com</t>
  </si>
  <si>
    <t>https://hansa-candle-as.business.site/?utm_source=gmb&amp;utm_medium=referral</t>
  </si>
  <si>
    <t>Mahefarm OÜ</t>
  </si>
  <si>
    <t>Raivo Õisma</t>
  </si>
  <si>
    <t>raivo@mahefarm.ee</t>
  </si>
  <si>
    <t>http://www.mahefarm.ee</t>
  </si>
  <si>
    <t>ETIN OU</t>
  </si>
  <si>
    <t>PAERT RUTTAS</t>
  </si>
  <si>
    <t>http://etin.ee/</t>
  </si>
  <si>
    <t>TubSol  OÜ</t>
  </si>
  <si>
    <t>https://tubsol.ee</t>
  </si>
  <si>
    <t>ILMRE OÜ</t>
  </si>
  <si>
    <t>Tarmo Tigane</t>
  </si>
  <si>
    <t>tarmo.tigane@ilmre.ee</t>
  </si>
  <si>
    <t>http://ilmre.ee/</t>
  </si>
  <si>
    <t>Viso OÜ</t>
  </si>
  <si>
    <t>info@viso.ee</t>
  </si>
  <si>
    <t>https://www.viso.ee</t>
  </si>
  <si>
    <t>Thermalite OÜ</t>
  </si>
  <si>
    <t>Ani Hasa</t>
  </si>
  <si>
    <t>ahasa@thermalite.eu</t>
  </si>
  <si>
    <t>https://thermalite.eu</t>
  </si>
  <si>
    <t>Melost OÜ</t>
  </si>
  <si>
    <t>Olev</t>
  </si>
  <si>
    <t>olev@melost.ee</t>
  </si>
  <si>
    <t>http://www.melost.ee</t>
  </si>
  <si>
    <t>Krāsošanas stacija</t>
  </si>
  <si>
    <t>FORKLIFT OÜ</t>
  </si>
  <si>
    <t>Mart</t>
  </si>
  <si>
    <t>purchase@forklift.ee</t>
  </si>
  <si>
    <t>https://www.forklift.ee</t>
  </si>
  <si>
    <t>Mahmumud</t>
  </si>
  <si>
    <t>Mahmoud.ahmed@Goldenfields.ee</t>
  </si>
  <si>
    <t>Silos</t>
  </si>
  <si>
    <t>AS Natural</t>
  </si>
  <si>
    <t>Ando</t>
  </si>
  <si>
    <t>Ando@natural.ee</t>
  </si>
  <si>
    <t>https://www.natural.ee/tootajad</t>
  </si>
  <si>
    <t>Band saw</t>
  </si>
  <si>
    <t>WoodTek OÜ</t>
  </si>
  <si>
    <t>Lars Hansen</t>
  </si>
  <si>
    <t>lsh_montage@hotmail.com</t>
  </si>
  <si>
    <t>Moduator AS</t>
  </si>
  <si>
    <t>Aivar Kollo</t>
  </si>
  <si>
    <t>poltsamaa@moduator.ee</t>
  </si>
  <si>
    <t xml:space="preserve">Raul Kivi </t>
  </si>
  <si>
    <t>raul@clt.ee</t>
  </si>
  <si>
    <t>Sergo Kass</t>
  </si>
  <si>
    <t>viking@lada.ee</t>
  </si>
  <si>
    <t>Tenter OÜ  </t>
  </si>
  <si>
    <t>Martin Marjapuu</t>
  </si>
  <si>
    <t>tenter.ee</t>
  </si>
  <si>
    <t>Chain cross conveyor</t>
  </si>
  <si>
    <t>Bellus Furniture</t>
  </si>
  <si>
    <t>rolf.relander@bellus.com</t>
  </si>
  <si>
    <t>www.bellus.com</t>
  </si>
  <si>
    <t>wood chipper</t>
  </si>
  <si>
    <t>Wood expo</t>
  </si>
  <si>
    <t>Vladimir Demjanov</t>
  </si>
  <si>
    <t>vladimir@pallet.ee</t>
  </si>
  <si>
    <t>+372 56 91 1391</t>
  </si>
  <si>
    <t>www.woodexpo.ee/</t>
  </si>
  <si>
    <t>Hagab Prinz</t>
  </si>
  <si>
    <t>Aivar Kaldaru</t>
  </si>
  <si>
    <t>Aivar.Kaldaru@palmako.ee</t>
  </si>
  <si>
    <t>www.palmako.ee</t>
  </si>
  <si>
    <t>Warmeston OÜ</t>
  </si>
  <si>
    <t>Kusti Urbanik</t>
  </si>
  <si>
    <t>kusti.urbanik@warmeston.ee</t>
  </si>
  <si>
    <t>372 58581218</t>
  </si>
  <si>
    <t>http://www.warmeston.ee/</t>
  </si>
  <si>
    <t>Järvere Võru vald 66629 Võru Estonia</t>
  </si>
  <si>
    <t>Peeter Nommik</t>
  </si>
  <si>
    <t>372 50 10 674</t>
  </si>
  <si>
    <t>https://www.trekken.ee/</t>
  </si>
  <si>
    <t>Tiigi 28, Jüri, Rae vald 75301 Harjumaa, Estonia</t>
  </si>
  <si>
    <t>EcoWood</t>
  </si>
  <si>
    <t>Kristjan Saks</t>
  </si>
  <si>
    <t>sales@ecowood.eu</t>
  </si>
  <si>
    <t>372 510 7313</t>
  </si>
  <si>
    <t>https://ecowood.eu/contact</t>
  </si>
  <si>
    <t xml:space="preserve">Tunelio str. 20, LT-44391 Kaunas
</t>
  </si>
  <si>
    <t>Timbeco Woodmill</t>
  </si>
  <si>
    <t>Urmas Leisalu</t>
  </si>
  <si>
    <r>
      <rPr>
        <rFont val="Times New Roman"/>
        <color rgb="FF000000"/>
        <sz val="11.0"/>
        <u/>
      </rPr>
      <t>info@kodukamber.ee</t>
    </r>
  </si>
  <si>
    <t>372 501 9707</t>
  </si>
  <si>
    <t>https://www.kodukamber.ee/tooted/eriteillimused?gad_source=1&amp;gbraid=0AAAAAqmo0gdDV3XXd8OBzEtsW6RAWNs1c&amp;gclid=CjwKCAjw--K_BhB5EiwAuwYoyisslEJO9UI4kAr3lpydZCxMQTMfzV7zyXx_hV_6FU47ovY06_TXHxoCzLgQAvD_BwE</t>
  </si>
  <si>
    <t>Pärnu maantee 105, Tallinn, Eesti, 11312</t>
  </si>
  <si>
    <t>https://www.trekken.ee/kontakt/</t>
  </si>
  <si>
    <t>Tiigi tn 28, Jüri, 75301 Harju maakond</t>
  </si>
  <si>
    <t>UNOLight oü</t>
  </si>
  <si>
    <t>Uno Suurmets</t>
  </si>
  <si>
    <t>unolight@hot.ee</t>
  </si>
  <si>
    <t>372 503 9773</t>
  </si>
  <si>
    <t>https://www.unolight.ee/kontakt/</t>
  </si>
  <si>
    <t>Nurme 2, Mõisaküla town 69302; Mulgi parish; Viljandi county</t>
  </si>
  <si>
    <t>Wood.bg</t>
  </si>
  <si>
    <t>Tenyo Petkov</t>
  </si>
  <si>
    <t>valte@wood.bg</t>
  </si>
  <si>
    <t>Bulgaria</t>
  </si>
  <si>
    <t>https://www.wood.bg</t>
  </si>
  <si>
    <t>ZMM STOMANA JSC</t>
  </si>
  <si>
    <t>FIDEL SANAN</t>
  </si>
  <si>
    <t>export@stomana.net</t>
  </si>
  <si>
    <t>https://stomana.net</t>
  </si>
  <si>
    <t>Лес Комерс 94 ЕООД</t>
  </si>
  <si>
    <t>Veselin Arshinkov</t>
  </si>
  <si>
    <t>leskomers94@abv.bg</t>
  </si>
  <si>
    <t>054 830383</t>
  </si>
  <si>
    <t>https://www.leskomers.com</t>
  </si>
  <si>
    <t>Daris OOD</t>
  </si>
  <si>
    <t>Yulian Aladzhov</t>
  </si>
  <si>
    <t>daris_ood@abv.bg</t>
  </si>
  <si>
    <t>https://www.business.bg/f-5895/daris-ood-chakalarovo.html</t>
  </si>
  <si>
    <t>ECOSYS LTD</t>
  </si>
  <si>
    <t>Deyan</t>
  </si>
  <si>
    <t>d.kirov@ecosys.bg</t>
  </si>
  <si>
    <t>http://ecosys.bg</t>
  </si>
  <si>
    <t>KOSHOL-1 LTD</t>
  </si>
  <si>
    <t>Georgi</t>
  </si>
  <si>
    <t>Koshol@abv.bg</t>
  </si>
  <si>
    <t>https://kosholbg.com/</t>
  </si>
  <si>
    <t>Log sorting line</t>
  </si>
  <si>
    <t>Yn D'sign EOO</t>
  </si>
  <si>
    <t>Yoan</t>
  </si>
  <si>
    <t>office@yndsign.com</t>
  </si>
  <si>
    <t>https://yndsign.com/en/services</t>
  </si>
  <si>
    <t>PROGRESS TECHNIK OOD</t>
  </si>
  <si>
    <t>Ivan</t>
  </si>
  <si>
    <t>ilaskov@progress-Technik.com</t>
  </si>
  <si>
    <t>https://progress-technik.com/en/contacts/</t>
  </si>
  <si>
    <t>iseli</t>
  </si>
  <si>
    <t>Bulforest</t>
  </si>
  <si>
    <t>Kiril Gadjelov</t>
  </si>
  <si>
    <t>bulforest@gmail.com</t>
  </si>
  <si>
    <t>Mihail Mitev</t>
  </si>
  <si>
    <t>eoodmitev@abv.bg</t>
  </si>
  <si>
    <t>Engin Sarıkaya</t>
  </si>
  <si>
    <t>enginsarikaya75@gmail.com</t>
  </si>
  <si>
    <t>90 536 653 83 89</t>
  </si>
  <si>
    <t>Viktor Stoyanov</t>
  </si>
  <si>
    <t>lescomers@abv.bg</t>
  </si>
  <si>
    <t>adobrev@abv.bg</t>
  </si>
  <si>
    <t>Georgi Pavlo</t>
  </si>
  <si>
    <t>plataneood@abv.bg</t>
  </si>
  <si>
    <t>Conveyors</t>
  </si>
  <si>
    <t>Miroslav</t>
  </si>
  <si>
    <t>muve@abv.bg</t>
  </si>
  <si>
    <t>Multirip saw</t>
  </si>
  <si>
    <t>Valentin Zhekov</t>
  </si>
  <si>
    <t>val_jekov@abv.bg</t>
  </si>
  <si>
    <t>Raiman multirip saw</t>
  </si>
  <si>
    <t>Redjep</t>
  </si>
  <si>
    <t>havaletrans@abv.bg</t>
  </si>
  <si>
    <t>Cambio 46</t>
  </si>
  <si>
    <t>Donkov</t>
  </si>
  <si>
    <t>ekogruptrans@abv.bg</t>
  </si>
  <si>
    <t>Bruks Chipper</t>
  </si>
  <si>
    <t>Chezim</t>
  </si>
  <si>
    <t>impuls63@abv.bg</t>
  </si>
  <si>
    <t>Rancev</t>
  </si>
  <si>
    <t>rantco@abv.bg</t>
  </si>
  <si>
    <t>Andritz</t>
  </si>
  <si>
    <t>Ivanov</t>
  </si>
  <si>
    <t>darkomet@mail.bg</t>
  </si>
  <si>
    <t>Wilo</t>
  </si>
  <si>
    <t xml:space="preserve">Borislav Nikudinski </t>
  </si>
  <si>
    <t>b.e.nikudinski@gmail.com</t>
  </si>
  <si>
    <t>Miroslav Dinev</t>
  </si>
  <si>
    <t>miroslav.dinev1@gmail.com</t>
  </si>
  <si>
    <t>Gantz05ltd@gmail.com</t>
  </si>
  <si>
    <t>Alexander les LTD</t>
  </si>
  <si>
    <t>Gergana Marinova</t>
  </si>
  <si>
    <t>alexanderles@abv.bg</t>
  </si>
  <si>
    <t>359 879 950 404</t>
  </si>
  <si>
    <t>https://alexanderles.com/en/contacts</t>
  </si>
  <si>
    <t>Silistra 7500, Central Post Office, PO Box 113</t>
  </si>
  <si>
    <t>VICSAINDUSTRIAL</t>
  </si>
  <si>
    <t>Victor Sandoval Gallegos</t>
  </si>
  <si>
    <t>victor.sandoval@vicsaindustrial.cl</t>
  </si>
  <si>
    <t>Chile</t>
  </si>
  <si>
    <t>https://vicsaindustrial.cl</t>
  </si>
  <si>
    <t>Voipir</t>
  </si>
  <si>
    <t>Miguel González</t>
  </si>
  <si>
    <t>miguel.gonzalez@voipir.cl</t>
  </si>
  <si>
    <t>https://www.voipir.com</t>
  </si>
  <si>
    <t>VSV</t>
  </si>
  <si>
    <t>Sergio Vargas</t>
  </si>
  <si>
    <t>sergio.vargas@vsv.cl</t>
  </si>
  <si>
    <t>56 9 9079 4344</t>
  </si>
  <si>
    <t>http://www.vsv.cl/index.html</t>
  </si>
  <si>
    <t>Albas seis Bas</t>
  </si>
  <si>
    <t>Ignacio</t>
  </si>
  <si>
    <t>ibas@albas.cl</t>
  </si>
  <si>
    <t>albas.cl</t>
  </si>
  <si>
    <t>Chain conveyor</t>
  </si>
  <si>
    <t>Maquinas Alemanas</t>
  </si>
  <si>
    <t>Victor Sagner</t>
  </si>
  <si>
    <t>maderascurvadas@hotmail.com</t>
  </si>
  <si>
    <t>https://www.aleman-machines.com/es/</t>
  </si>
  <si>
    <t>FERRETERIA LA PALOMA</t>
  </si>
  <si>
    <t>Ricardo Fuentes</t>
  </si>
  <si>
    <t>ricardofuentescordova@gmail.com</t>
  </si>
  <si>
    <t>https://ferreterialapaloma.cl</t>
  </si>
  <si>
    <t>DIMAFOR LTDA</t>
  </si>
  <si>
    <t>Joseph Drake</t>
  </si>
  <si>
    <t>jdrake@dimafor.cl</t>
  </si>
  <si>
    <t>Juan Hernandez</t>
  </si>
  <si>
    <t>jhasesorias@hotmail.es</t>
  </si>
  <si>
    <t>56 994140022</t>
  </si>
  <si>
    <t>Andres Gonzalez</t>
  </si>
  <si>
    <t>agonber@gmail.com</t>
  </si>
  <si>
    <t>Fernando Molina</t>
  </si>
  <si>
    <t>fmolinacea@gmail.com</t>
  </si>
  <si>
    <t>56 998444252</t>
  </si>
  <si>
    <t>Carlos Schneider</t>
  </si>
  <si>
    <t>carloxschneider@gmail.com</t>
  </si>
  <si>
    <t>Puerta. Fortaleza</t>
  </si>
  <si>
    <t>Gaston Wilde</t>
  </si>
  <si>
    <t>ventas@puertasfortaleza.com</t>
  </si>
  <si>
    <t>56 9 8906 1371</t>
  </si>
  <si>
    <t>https://www.puertasfortaleza.com/web/</t>
  </si>
  <si>
    <t>POR LA PANDEMIA SOLAMENTE TELETRABAJO. Quito, Ecuador</t>
  </si>
  <si>
    <t>Fatima Industries</t>
  </si>
  <si>
    <t>Mauricio Canahuate</t>
  </si>
  <si>
    <t>info@fatimaind.com</t>
  </si>
  <si>
    <t>56 9 9991 3752</t>
  </si>
  <si>
    <t>https://www.fatimaind.com/contact-us/</t>
  </si>
  <si>
    <t>Sociedad de Importaciones Industriales Ltda</t>
  </si>
  <si>
    <t>Harald Anders</t>
  </si>
  <si>
    <r>
      <rPr>
        <rFont val="Times New Roman"/>
        <color rgb="FF000000"/>
        <sz val="11.0"/>
        <u/>
      </rPr>
      <t>ventas@import-industriales.es</t>
    </r>
  </si>
  <si>
    <t>56 9 5736 9787</t>
  </si>
  <si>
    <t>https://import-industriales.es</t>
  </si>
  <si>
    <t>AtticorA</t>
  </si>
  <si>
    <t>MOREL Fabien</t>
  </si>
  <si>
    <t>fabien.morel@atticora.fr</t>
  </si>
  <si>
    <t>France</t>
  </si>
  <si>
    <t>https://www.atticora-habitat.fr</t>
  </si>
  <si>
    <t xml:space="preserve"> L’ENTREPRISE DESTAMPES</t>
  </si>
  <si>
    <t>Nicolas DESTAMPES</t>
  </si>
  <si>
    <t>n.destampes@destampes.fr</t>
  </si>
  <si>
    <t>6 88 70 84 17</t>
  </si>
  <si>
    <t>https://www.destampes-emballages.com</t>
  </si>
  <si>
    <t>Kit Forêt Sarl</t>
  </si>
  <si>
    <t>Dulac Alain</t>
  </si>
  <si>
    <t>kitforet@kit-foret.fr</t>
  </si>
  <si>
    <t>https://www.kit-foret.fr</t>
  </si>
  <si>
    <t>BFMP Palettes</t>
  </si>
  <si>
    <t>Francis BICHE</t>
  </si>
  <si>
    <t>bfmpfrancisbiche@bfmpalettes.fr</t>
  </si>
  <si>
    <t>https://bfmpalettes.fr</t>
  </si>
  <si>
    <t>Responsable production boissif</t>
  </si>
  <si>
    <t>Loic Bouchet</t>
  </si>
  <si>
    <t>production@boissif.fr</t>
  </si>
  <si>
    <t>ECV EMBALLAGES</t>
  </si>
  <si>
    <t>Bonnefoy</t>
  </si>
  <si>
    <t>p.bonnefoy@ecvemballages.fr</t>
  </si>
  <si>
    <t>https://ecvemballage.fr</t>
  </si>
  <si>
    <t>Screw conveyor</t>
  </si>
  <si>
    <t>2RC PRODUCTION</t>
  </si>
  <si>
    <t>Catelan</t>
  </si>
  <si>
    <t>regis.catelan@2rc.fr</t>
  </si>
  <si>
    <t>https://2rc.fr</t>
  </si>
  <si>
    <t>Sticker stacker</t>
  </si>
  <si>
    <t>SOREXTO ZA Nizeray</t>
  </si>
  <si>
    <t>Morcel</t>
  </si>
  <si>
    <t>andre.morcel@sorexto.fr</t>
  </si>
  <si>
    <t>https://www.sorexto.fr</t>
  </si>
  <si>
    <t>d'ALLIANCE PELLETS</t>
  </si>
  <si>
    <t>Gaudiller</t>
  </si>
  <si>
    <t>contact@alliancepellets.fr</t>
  </si>
  <si>
    <t>http://alliancepellets.fr/pellets-doubs-jura-granules-bois.html</t>
  </si>
  <si>
    <t>Scierie BÉAL</t>
  </si>
  <si>
    <t>Romain</t>
  </si>
  <si>
    <t>romain@scierie-beal.com</t>
  </si>
  <si>
    <t>http://www.scierie-beal.com/PBBios.asp</t>
  </si>
  <si>
    <t>Goliat</t>
  </si>
  <si>
    <t>Woodspars</t>
  </si>
  <si>
    <t>Zambaldi</t>
  </si>
  <si>
    <t>contact@woodspars.com</t>
  </si>
  <si>
    <t>https://www.woodspars.com</t>
  </si>
  <si>
    <t>Les techniciens du sciage</t>
  </si>
  <si>
    <t>Jordan</t>
  </si>
  <si>
    <t>lestechniciensdusciage@yahoo.com</t>
  </si>
  <si>
    <t>https://lestechniciensdusciage.fr/contact/</t>
  </si>
  <si>
    <t>Crocadon sawmill</t>
  </si>
  <si>
    <t>Mike Mann</t>
  </si>
  <si>
    <t>mike.mann@crocadon.co.uk</t>
  </si>
  <si>
    <t>SCIERIE BEAL</t>
  </si>
  <si>
    <t>Romain BEAL</t>
  </si>
  <si>
    <t>r.beal@scierie-beal.com</t>
  </si>
  <si>
    <t>BOISSIF</t>
  </si>
  <si>
    <t xml:space="preserve">Loïc BOUCHET </t>
  </si>
  <si>
    <t>Philipon</t>
  </si>
  <si>
    <t>Vincent Philipon</t>
  </si>
  <si>
    <t>philipon.v@hotmail.fr</t>
  </si>
  <si>
    <t>Tycoat Construction</t>
  </si>
  <si>
    <t>Thierry HAMON</t>
  </si>
  <si>
    <t>thierry.hamon@tycoat.com</t>
  </si>
  <si>
    <t>Sebastien</t>
  </si>
  <si>
    <t>sl.loubiere@orange.fr</t>
  </si>
  <si>
    <t>Teppaz</t>
  </si>
  <si>
    <t>maelteppaz@yahoo.fr</t>
  </si>
  <si>
    <t>Regis Bouissiere</t>
  </si>
  <si>
    <t>contact@bouissiere.fr</t>
  </si>
  <si>
    <t>Farid YOUCEF</t>
  </si>
  <si>
    <t>fyoucef@yahoo.fr</t>
  </si>
  <si>
    <t>Samuel Samuel Zambaldi</t>
  </si>
  <si>
    <t>samuelzambaldi@gmail.com</t>
  </si>
  <si>
    <t>Julien</t>
  </si>
  <si>
    <t>Savartjulien@gmail.com</t>
  </si>
  <si>
    <t>FRANCOIS PROVVEDI</t>
  </si>
  <si>
    <t>provvedi@orange.fr</t>
  </si>
  <si>
    <t>Marc Testé</t>
  </si>
  <si>
    <t>mteste@wotol.com</t>
  </si>
  <si>
    <t>Kachler</t>
  </si>
  <si>
    <t>scieriedelanied.sarl@orange.fr</t>
  </si>
  <si>
    <t>Stick handling</t>
  </si>
  <si>
    <t>Fatih</t>
  </si>
  <si>
    <t>fatihma@yahoo.fr</t>
  </si>
  <si>
    <t>Diagana</t>
  </si>
  <si>
    <t>sewo_80@yahoo.fr</t>
  </si>
  <si>
    <t>Philippe</t>
  </si>
  <si>
    <t>philippe.springinsfeld@orange.fr</t>
  </si>
  <si>
    <t>Log separator</t>
  </si>
  <si>
    <t>Tanguy</t>
  </si>
  <si>
    <t>apac29gt@orange.fr</t>
  </si>
  <si>
    <t>Elevator</t>
  </si>
  <si>
    <t>btms.cadou@wanadoo.fr</t>
  </si>
  <si>
    <t>Used electric motor</t>
  </si>
  <si>
    <t>Alfred</t>
  </si>
  <si>
    <t>alfrednkouakoua@yahoo.fr</t>
  </si>
  <si>
    <t>Palmer</t>
  </si>
  <si>
    <t>Grosier</t>
  </si>
  <si>
    <t>palbourse@orange.fr</t>
  </si>
  <si>
    <t>Ari sawmill</t>
  </si>
  <si>
    <t>Nouaoura</t>
  </si>
  <si>
    <t>batipose13@yahoo.fr</t>
  </si>
  <si>
    <t>Jean Luc Anouilh</t>
  </si>
  <si>
    <t>anouilh.jl9@gmail.com</t>
  </si>
  <si>
    <t>K Boujema</t>
  </si>
  <si>
    <t>kboujema1@gmail.com</t>
  </si>
  <si>
    <t>philipon.@hotmail.fr</t>
  </si>
  <si>
    <t>Canjaere</t>
  </si>
  <si>
    <t>Jérôme MOUSSU</t>
  </si>
  <si>
    <t>j.moussu@canjaere.fr</t>
  </si>
  <si>
    <t>https://www.canjaere.fr</t>
  </si>
  <si>
    <t>Pellet packing</t>
  </si>
  <si>
    <t>Emmanuel Roux</t>
  </si>
  <si>
    <t>emmanuel.roux@eurecom.com</t>
  </si>
  <si>
    <t>Dominique Brechu</t>
  </si>
  <si>
    <t>ominiqueeurecom2@gmail.com</t>
  </si>
  <si>
    <t>Jordan Vermorel</t>
  </si>
  <si>
    <r>
      <rPr>
        <rFont val="Arial"/>
        <i/>
        <color rgb="FF000000"/>
        <sz val="10.0"/>
        <u/>
      </rPr>
      <t>contact.commercial.tds@gmail.</t>
    </r>
    <r>
      <rPr>
        <rFont val="Arial"/>
        <i/>
        <color rgb="FF000000"/>
        <sz val="10.0"/>
      </rPr>
      <t>com</t>
    </r>
  </si>
  <si>
    <t>EURECOM</t>
  </si>
  <si>
    <t>Jason ORDRONNEAU</t>
  </si>
  <si>
    <r>
      <rPr>
        <color rgb="FF000000"/>
        <sz val="11.0"/>
        <u/>
      </rPr>
      <t>jason.ordronneau@eurecom.com</t>
    </r>
  </si>
  <si>
    <t>06 76 72 19 36</t>
  </si>
  <si>
    <r>
      <rPr>
        <color rgb="FF000000"/>
        <sz val="11.0"/>
        <u/>
      </rPr>
      <t>https://www.eurecom.com/</t>
    </r>
  </si>
  <si>
    <t>14 rue de la Fontaine Chaude, 78660 Ablis</t>
  </si>
  <si>
    <t>GP Wood</t>
  </si>
  <si>
    <t>Donal O' Driscoll</t>
  </si>
  <si>
    <t>dodriscoll@gpwood.ie</t>
  </si>
  <si>
    <t>Ireland</t>
  </si>
  <si>
    <t>https://gpwood.ie</t>
  </si>
  <si>
    <t>Firewood Direct</t>
  </si>
  <si>
    <t>Chris Devine</t>
  </si>
  <si>
    <t>McCauley Wood Fuels Ltd</t>
  </si>
  <si>
    <t>Kenny McCauley</t>
  </si>
  <si>
    <t>mccauley.kenny@gmail.com</t>
  </si>
  <si>
    <t>https://www.facebook.com/McCauleyWoodFuels</t>
  </si>
  <si>
    <t>Glenmorgan Wood Supplies Ltd</t>
  </si>
  <si>
    <t>Sean o grady</t>
  </si>
  <si>
    <t>info@glenmorganwoodsupplies.ie</t>
  </si>
  <si>
    <t>Packaging Laundry Ltd</t>
  </si>
  <si>
    <t>Bernard Lee</t>
  </si>
  <si>
    <t>bernard@packaginglaundry.ie</t>
  </si>
  <si>
    <t>https://www.packaginglaundry.ie</t>
  </si>
  <si>
    <t>Agnail Limited</t>
  </si>
  <si>
    <t>Michael O'Callaghan</t>
  </si>
  <si>
    <t>mocallaghan@agnail.ie</t>
  </si>
  <si>
    <t>https://agnail.ie</t>
  </si>
  <si>
    <t>Doyles Cooladine Farms Ltd</t>
  </si>
  <si>
    <t>James Doyle</t>
  </si>
  <si>
    <t>james@cooladinefarms.com</t>
  </si>
  <si>
    <t>https://doyles-cooladine-farms-ltd.business.site/?utm_source=gmb&amp;utm_medium=referral</t>
  </si>
  <si>
    <t>GABRIEL CURRAN &amp; SONS SAWMILLS LTD</t>
  </si>
  <si>
    <t>Paul Curran</t>
  </si>
  <si>
    <t>cluidesawmills@gmail.com</t>
  </si>
  <si>
    <t>http://www.curransawmills.com/home</t>
  </si>
  <si>
    <t>Packing system hall</t>
  </si>
  <si>
    <t xml:space="preserve">Woodfarm Fencing Supplies Ltd. </t>
  </si>
  <si>
    <t>Jason</t>
  </si>
  <si>
    <t>woodfarmfencing@hotmail.com</t>
  </si>
  <si>
    <t>http://www.woodfarmfencing.com</t>
  </si>
  <si>
    <t>Log table stepfeeder</t>
  </si>
  <si>
    <t>KGM Engineering &amp; Technology</t>
  </si>
  <si>
    <t>Janette</t>
  </si>
  <si>
    <t>janette.rooney@kgmengineering.com</t>
  </si>
  <si>
    <t>http://www.kgmengineering.com/index.php</t>
  </si>
  <si>
    <t>Gockel</t>
  </si>
  <si>
    <t>O'Flynns Flooring</t>
  </si>
  <si>
    <t>Ray</t>
  </si>
  <si>
    <t>info@oflynnsflooring.ie</t>
  </si>
  <si>
    <t>https://oflynnsflooring.ie</t>
  </si>
  <si>
    <t>Bruks BS2</t>
  </si>
  <si>
    <t>Crowe’s Sawmills Ltd</t>
  </si>
  <si>
    <t>Alan</t>
  </si>
  <si>
    <t>alan@crowesawmills.ie</t>
  </si>
  <si>
    <t>http://www.crowesawmills.ie</t>
  </si>
  <si>
    <t>Knifes</t>
  </si>
  <si>
    <t>Carepak Solutions</t>
  </si>
  <si>
    <t>Dean Casey</t>
  </si>
  <si>
    <t>automation@carepaksolutions.com</t>
  </si>
  <si>
    <t>Jason English</t>
  </si>
  <si>
    <t>wfsjason@gmail.com</t>
  </si>
  <si>
    <t>Pauric Mangan</t>
  </si>
  <si>
    <t>pauricmangan@gmail.com</t>
  </si>
  <si>
    <t xml:space="preserve">Greg Oyewole </t>
  </si>
  <si>
    <t>orowolemi@gmail.com</t>
  </si>
  <si>
    <t>westtimber@eircom.net</t>
  </si>
  <si>
    <t>LANGMORKJE ALMENNING</t>
  </si>
  <si>
    <r>
      <rPr>
        <color theme="1"/>
        <u/>
      </rPr>
      <t>post@langmorkje.no</t>
    </r>
  </si>
  <si>
    <t>915 49 852</t>
  </si>
  <si>
    <t>https://langmorkje.no/kontakt</t>
  </si>
  <si>
    <t>2682 Tessanden 2683 Tessanden</t>
  </si>
  <si>
    <t>Woodfarm</t>
  </si>
  <si>
    <r>
      <rPr>
        <rFont val="Times New Roman"/>
        <color rgb="FF000000"/>
        <sz val="11.0"/>
        <u/>
      </rPr>
      <t>info@woodfarmfencing.com</t>
    </r>
  </si>
  <si>
    <t>353 (0) 90 9688755</t>
  </si>
  <si>
    <t>https://woodfarmfencing.com/contact-us/</t>
  </si>
  <si>
    <t>Clonbrock, Ahascragh, Ballinasloe, Co. Galway, Ireland, H53 WC 85</t>
  </si>
  <si>
    <t>Coolrain Sawmills CJ Sheeran Group</t>
  </si>
  <si>
    <t>Liam Delaney</t>
  </si>
  <si>
    <t>info@coolrainsawmills.ie</t>
  </si>
  <si>
    <t>353 87 745 9099</t>
  </si>
  <si>
    <t>https://www.coolrainsawmills.ie/contact-us/</t>
  </si>
  <si>
    <t>Coolrain County Laois R32 D298 Ireland.</t>
  </si>
  <si>
    <t>Ellepi Macchine Bassano Srl</t>
  </si>
  <si>
    <t>Piotto Loris</t>
  </si>
  <si>
    <t>ellepimacchine@virgilio.it</t>
  </si>
  <si>
    <t>Italy</t>
  </si>
  <si>
    <t>https://ellepimacchine.it</t>
  </si>
  <si>
    <t>HUMANS GARDEN S.R.L. SOCIETA’ AGRICOLA</t>
  </si>
  <si>
    <t>Luca Lancini</t>
  </si>
  <si>
    <t>l.lancini@humansgarden.com</t>
  </si>
  <si>
    <t>https://www.humansgarden.com</t>
  </si>
  <si>
    <t>Holz Pichler S.p.A</t>
  </si>
  <si>
    <t>Michael Gilli</t>
  </si>
  <si>
    <t>mg@xtimber.com</t>
  </si>
  <si>
    <t>https://www.xtimber.com</t>
  </si>
  <si>
    <t>Vemplast Sas di Betteto Giorgio &amp; C.</t>
  </si>
  <si>
    <t>Giorgio Betteto</t>
  </si>
  <si>
    <t>vemplastrec@gmail.com</t>
  </si>
  <si>
    <t>https://vemplast-sas-di-betteto.business.site/?utm_source=gmb&amp;utm_medium=referral</t>
  </si>
  <si>
    <t>Scopri Portioli Legnami S.n.c.</t>
  </si>
  <si>
    <t>Nicolo Portioli</t>
  </si>
  <si>
    <t>portioli@portiolivr.it</t>
  </si>
  <si>
    <t>http://www.portiolivr.it</t>
  </si>
  <si>
    <t>Holzland Fuchs Srl</t>
  </si>
  <si>
    <t>ROLAND FUCHS HOLZLAND FUCHS</t>
  </si>
  <si>
    <t>roland.fuchs@avanti-bz.it</t>
  </si>
  <si>
    <t>https://www.avantishop.it/it/</t>
  </si>
  <si>
    <t>BTimber sc</t>
  </si>
  <si>
    <t>Bertolla Francesco</t>
  </si>
  <si>
    <t>francesco@btimber.it</t>
  </si>
  <si>
    <t>http://btimber.it/index</t>
  </si>
  <si>
    <t>SANFELICI di Sanfelici Pietro &amp; C. snc</t>
  </si>
  <si>
    <t>Moreno Sanfelici</t>
  </si>
  <si>
    <t>moreno@sanfelicisnc.it</t>
  </si>
  <si>
    <t>39 328 2138078</t>
  </si>
  <si>
    <t>https://www.sanfelicisnc.it</t>
  </si>
  <si>
    <t>Segheria F.lli De Infanti snc</t>
  </si>
  <si>
    <t>Bjorn De Infanti</t>
  </si>
  <si>
    <t>deinfantisnc@deinfanti.it</t>
  </si>
  <si>
    <t>http://www.deinfanti.it</t>
  </si>
  <si>
    <t>Marchinio Eco</t>
  </si>
  <si>
    <t>Marco Lupo</t>
  </si>
  <si>
    <t>https://www.marchioeco.it</t>
  </si>
  <si>
    <t>Fratelli Vezzosi Pallets S.r.l.</t>
  </si>
  <si>
    <t>Giacomo</t>
  </si>
  <si>
    <t>info@vezzosipallets.it</t>
  </si>
  <si>
    <t>http://www.vezzosipallets.it/?p=contatti_e_mappa</t>
  </si>
  <si>
    <t>Esnow.it Srl</t>
  </si>
  <si>
    <t>Manuel</t>
  </si>
  <si>
    <t>manuelfina@esnow.it</t>
  </si>
  <si>
    <t>http://www.esnow.it/innovazione.html</t>
  </si>
  <si>
    <t>TAS ENGINEERING di Capuzzi Antonio</t>
  </si>
  <si>
    <t>Antonio Capuzzi</t>
  </si>
  <si>
    <t>http://www.tas-equitech.com</t>
  </si>
  <si>
    <t>Eurolegnami</t>
  </si>
  <si>
    <t>Debortoli</t>
  </si>
  <si>
    <t>fabrizio.debortoli@eurolegnami.com</t>
  </si>
  <si>
    <t>https://www.eurolegnami.com</t>
  </si>
  <si>
    <t>Bristot Cesare Sas</t>
  </si>
  <si>
    <t>Fabio</t>
  </si>
  <si>
    <t>Comm@bristotmac.com</t>
  </si>
  <si>
    <t>http://www.bristotmac.com</t>
  </si>
  <si>
    <t>LONGATO</t>
  </si>
  <si>
    <t>Luca</t>
  </si>
  <si>
    <t>longatogroup.com</t>
  </si>
  <si>
    <t>ANGOMAC ENGINEERING SRL</t>
  </si>
  <si>
    <t>Andrea Angonese</t>
  </si>
  <si>
    <t>andrea@angomac.com</t>
  </si>
  <si>
    <t>VEGOIL S.R.L.</t>
  </si>
  <si>
    <t xml:space="preserve">ALBERTO BASSI </t>
  </si>
  <si>
    <t>vegoilsrl@gmail.com</t>
  </si>
  <si>
    <t>Geremia srl</t>
  </si>
  <si>
    <t xml:space="preserve">Eva </t>
  </si>
  <si>
    <t>info@geremiamacchine.it</t>
  </si>
  <si>
    <t>335/8190665</t>
  </si>
  <si>
    <t>www.geremiamacchine.it</t>
  </si>
  <si>
    <t> LANDGUT KG</t>
  </si>
  <si>
    <t>Heinz Lang</t>
  </si>
  <si>
    <t>info@landgut.it</t>
  </si>
  <si>
    <t>www.landgut.it</t>
  </si>
  <si>
    <t>Rotary Wood chip pellet screen</t>
  </si>
  <si>
    <t>Longato Group</t>
  </si>
  <si>
    <t>Rosanna</t>
  </si>
  <si>
    <t>info@longatogroup.eu</t>
  </si>
  <si>
    <t>39/346/4739322</t>
  </si>
  <si>
    <t>https://www.longatogroup.com/</t>
  </si>
  <si>
    <t>Strada Zara San Prospero 8/1 - 46029 Suzzara - MN - Italia</t>
  </si>
  <si>
    <t>Fanti Group</t>
  </si>
  <si>
    <t>Fanti Marino</t>
  </si>
  <si>
    <t>tecnico@fantilegnami.it</t>
  </si>
  <si>
    <t>39 0463 831172</t>
  </si>
  <si>
    <t>https://www.fantigroup.it/</t>
  </si>
  <si>
    <t>Via Ogià, 8 - Fraz. Malosco38013 Borgo d'Anaunia (Trento) - Italia</t>
  </si>
  <si>
    <t>Bjorn</t>
  </si>
  <si>
    <t>bjorn.d@alice.it</t>
  </si>
  <si>
    <t>paolo</t>
  </si>
  <si>
    <t>tipomac1002@libero.it</t>
  </si>
  <si>
    <t>Vaidas</t>
  </si>
  <si>
    <t>info@siberia.it</t>
  </si>
  <si>
    <t>Pietro Sinagra</t>
  </si>
  <si>
    <t>pietro.sinagra@gmail.com</t>
  </si>
  <si>
    <t>Dott</t>
  </si>
  <si>
    <t>sacha-export@hotmail.it</t>
  </si>
  <si>
    <t>Eltjon</t>
  </si>
  <si>
    <t>e.levendi@hotmail.it</t>
  </si>
  <si>
    <t>Mauricio Lobos</t>
  </si>
  <si>
    <t>lobosbeneventi@yahoo.es</t>
  </si>
  <si>
    <t>INCOPLAN S.R.L.</t>
  </si>
  <si>
    <t>Edoardo Sossai</t>
  </si>
  <si>
    <t>edoardo.sossai@incoplan.it</t>
  </si>
  <si>
    <t>39 0438 499958</t>
  </si>
  <si>
    <t>https://www.incoplan.it/en</t>
  </si>
  <si>
    <t>Via Galilei 13-15 31010 Mareno di Piave (TV) - ITALY</t>
  </si>
  <si>
    <t>Leonardi Gino Imballaggi</t>
  </si>
  <si>
    <t>Davide</t>
  </si>
  <si>
    <t>leonardi.ginosas@legalmail.it</t>
  </si>
  <si>
    <t>39 342 174 1670</t>
  </si>
  <si>
    <t>https://www.leonardiginoimballaggi.it/contatti_1089438.html</t>
  </si>
  <si>
    <t>Str. per Mechel, 57, 38023 Cles TN, Italy</t>
  </si>
  <si>
    <t>Pallexnet SRL</t>
  </si>
  <si>
    <t>antonio geracitano</t>
  </si>
  <si>
    <r>
      <rPr>
        <color rgb="FF000000"/>
        <sz val="12.0"/>
        <u/>
      </rPr>
      <t>info@pallexnet.it</t>
    </r>
  </si>
  <si>
    <t>041 926352</t>
  </si>
  <si>
    <t>https://www.pallexnet.it/</t>
  </si>
  <si>
    <t>Geremia macchine srl</t>
  </si>
  <si>
    <r>
      <rPr>
        <rFont val="Times New Roman"/>
        <color rgb="FF000000"/>
        <sz val="11.0"/>
        <u/>
      </rPr>
      <t>sales@geremiamacchine.it</t>
    </r>
  </si>
  <si>
    <t>0039 0424 219771</t>
  </si>
  <si>
    <t>https://www.geremiamacchine.it/contatti/</t>
  </si>
  <si>
    <t>via Giacomo Matteotti, 10 Tezze sul Brenta, Vicenza, Italia</t>
  </si>
  <si>
    <t>ООО ВИТИМ-ДОН</t>
  </si>
  <si>
    <t>АНДРЕЙ</t>
  </si>
  <si>
    <t>baikal62@yahoo.com</t>
  </si>
  <si>
    <t>Krievija</t>
  </si>
  <si>
    <t>ELKA-PROM LLC</t>
  </si>
  <si>
    <t>Gennady Denisov</t>
  </si>
  <si>
    <t>woodenrus@bk.ru</t>
  </si>
  <si>
    <t>7 937 269 68 18</t>
  </si>
  <si>
    <t>ООО Компания Капитал</t>
  </si>
  <si>
    <t>Александр Александрович Русинов</t>
  </si>
  <si>
    <t>r.a_mostovik@mail.ru</t>
  </si>
  <si>
    <t>OOO GIT</t>
  </si>
  <si>
    <t>Mohamed Elshamy</t>
  </si>
  <si>
    <t>rsitc3@mail.ru</t>
  </si>
  <si>
    <t>Krias</t>
  </si>
  <si>
    <t>Rina Tumberg</t>
  </si>
  <si>
    <t>rinat@krias.group</t>
  </si>
  <si>
    <t>ДОК ТОСНО</t>
  </si>
  <si>
    <t>nek@eastwood.ru</t>
  </si>
  <si>
    <t>DOK</t>
  </si>
  <si>
    <t>Vladimir Sapenok</t>
  </si>
  <si>
    <t>svladimir6464@gmail.com</t>
  </si>
  <si>
    <t>ООО Русский лес-Тверь</t>
  </si>
  <si>
    <t>Aleksandr</t>
  </si>
  <si>
    <t>rusfor69@gmail.com</t>
  </si>
  <si>
    <t>Tatjana</t>
  </si>
  <si>
    <t>procurement@alforest.ru</t>
  </si>
  <si>
    <t>https://alforest.ru</t>
  </si>
  <si>
    <t>Chipper canter ARI Vislanda</t>
  </si>
  <si>
    <t>Artjem</t>
  </si>
  <si>
    <t>stanki_35@mail.ru</t>
  </si>
  <si>
    <t>http://stanki35.ru/en/home/</t>
  </si>
  <si>
    <t>Bruks 1500 chipper</t>
  </si>
  <si>
    <t>Friedrich</t>
  </si>
  <si>
    <t>grind-expert@gmx.net</t>
  </si>
  <si>
    <t>https://grind-expert.ru</t>
  </si>
  <si>
    <t>Iseli grinder</t>
  </si>
  <si>
    <t>Anton Volkov</t>
  </si>
  <si>
    <t>volkov9907@mail.ru</t>
  </si>
  <si>
    <t>Vitaly Ginak</t>
  </si>
  <si>
    <t>vitaly.ginak@gmail.com</t>
  </si>
  <si>
    <t>Alex</t>
  </si>
  <si>
    <t>akim230577@gmail.com</t>
  </si>
  <si>
    <t>Сергей Коротков</t>
  </si>
  <si>
    <t>slkner@mail.ru</t>
  </si>
  <si>
    <t>Игорь</t>
  </si>
  <si>
    <t>i.demenev@list.ru</t>
  </si>
  <si>
    <t>Aleksandr Vokhmyanin</t>
  </si>
  <si>
    <t>avokhmyanin@gmail.com</t>
  </si>
  <si>
    <t>Artjom</t>
  </si>
  <si>
    <t>ARI KT5</t>
  </si>
  <si>
    <t>Vitaly</t>
  </si>
  <si>
    <t>vestopt33@yandex.ru</t>
  </si>
  <si>
    <t>Andreij</t>
  </si>
  <si>
    <t>6999682@mail.ru</t>
  </si>
  <si>
    <t>Raiman KR 310 resaw line</t>
  </si>
  <si>
    <t>Dmitry</t>
  </si>
  <si>
    <t>ddmitry1@yandex.ru</t>
  </si>
  <si>
    <t>Tilt hoist</t>
  </si>
  <si>
    <t>Viktor</t>
  </si>
  <si>
    <t>s.w.59@mail.ru</t>
  </si>
  <si>
    <t>Pellet silos</t>
  </si>
  <si>
    <t>Anatoli</t>
  </si>
  <si>
    <t>an565@mail.ru</t>
  </si>
  <si>
    <t>Chip screen bBruks BS2</t>
  </si>
  <si>
    <t>Andrey</t>
  </si>
  <si>
    <t>artek200mail.ru</t>
  </si>
  <si>
    <t>Board unscrambler with cross cut saws</t>
  </si>
  <si>
    <t>Mohamed</t>
  </si>
  <si>
    <t>ARI sawmill</t>
  </si>
  <si>
    <t>Алексей</t>
  </si>
  <si>
    <t>patriot.vu@mail.ru</t>
  </si>
  <si>
    <t>Bruks Chip screenBS 32</t>
  </si>
  <si>
    <t>Audrius</t>
  </si>
  <si>
    <t>audrius@bk.ru</t>
  </si>
  <si>
    <t>Irina</t>
  </si>
  <si>
    <t>vmtpp2008@mail.ru</t>
  </si>
  <si>
    <t>Elecric motor</t>
  </si>
  <si>
    <t>ivan1169@mail.ru</t>
  </si>
  <si>
    <t>Board sorting line</t>
  </si>
  <si>
    <t>Vasil</t>
  </si>
  <si>
    <t>v.khomenko@pelletsco.ru</t>
  </si>
  <si>
    <t>ArI Multi rip saw</t>
  </si>
  <si>
    <t>Infeed</t>
  </si>
  <si>
    <t>stservis@mail.ru</t>
  </si>
  <si>
    <t>HBS</t>
  </si>
  <si>
    <t>Sergey</t>
  </si>
  <si>
    <t>bushsv@mail.ru</t>
  </si>
  <si>
    <t>Bruks Chipper 1500</t>
  </si>
  <si>
    <t>Nikolay</t>
  </si>
  <si>
    <t>wood_na@mail.ru</t>
  </si>
  <si>
    <t>Sergejs</t>
  </si>
  <si>
    <t>ser31076@yandex.ru</t>
  </si>
  <si>
    <t>Bruks 1502 m</t>
  </si>
  <si>
    <t>Valentins</t>
  </si>
  <si>
    <t>Bazakraan@mail.ru</t>
  </si>
  <si>
    <t>Grinder</t>
  </si>
  <si>
    <t>artek200@mail.ru</t>
  </si>
  <si>
    <t>Bruks</t>
  </si>
  <si>
    <t>viktor.lyjine@mavital.ru</t>
  </si>
  <si>
    <t>Vasili</t>
  </si>
  <si>
    <t>Stacking line</t>
  </si>
  <si>
    <t>Andrei</t>
  </si>
  <si>
    <t>cool.andrey79@yandex.ru</t>
  </si>
  <si>
    <t>Deabriking line</t>
  </si>
  <si>
    <t>Small log line</t>
  </si>
  <si>
    <t>Ilya</t>
  </si>
  <si>
    <t>Ilya-91@yandex.ru</t>
  </si>
  <si>
    <t>andrey.andyk@mail.ru</t>
  </si>
  <si>
    <t>25 pockets board sorting</t>
  </si>
  <si>
    <t>Vasilii</t>
  </si>
  <si>
    <t>evk.800@mail.ru</t>
  </si>
  <si>
    <t>Soderhamn sawmill</t>
  </si>
  <si>
    <t>Timber Solutions</t>
  </si>
  <si>
    <t>Vilbovets Dmitry</t>
  </si>
  <si>
    <t>vilbo2@gmail.com</t>
  </si>
  <si>
    <t>Firma</t>
  </si>
  <si>
    <t>SIA Stiga RM</t>
  </si>
  <si>
    <t>Jānis Osis</t>
  </si>
  <si>
    <t>Janis.Osis@stigarm.lv</t>
  </si>
  <si>
    <t>www.stigarm.lv</t>
  </si>
  <si>
    <t>Valdes loceklis, kontakts par PST konveijeriem</t>
  </si>
  <si>
    <t>SIA Storanse</t>
  </si>
  <si>
    <t>JSC MERCOR</t>
  </si>
  <si>
    <t>Ronalds</t>
  </si>
  <si>
    <t>ronalds@mercor.lv</t>
  </si>
  <si>
    <t>www.mercor.lv</t>
  </si>
  <si>
    <t>SIA Karo Wood</t>
  </si>
  <si>
    <t>Pēteris Circāns</t>
  </si>
  <si>
    <t>karowood8@gmail.com</t>
  </si>
  <si>
    <t>www.karowood.lv</t>
  </si>
  <si>
    <t>SIA Nordplay</t>
  </si>
  <si>
    <t>Dainis Java</t>
  </si>
  <si>
    <t>www.nordplay.eu</t>
  </si>
  <si>
    <t>SIA Varpa</t>
  </si>
  <si>
    <t>Edvards Baranovskis</t>
  </si>
  <si>
    <t>info@varpa.eu</t>
  </si>
  <si>
    <t>www.varpa.eu</t>
  </si>
  <si>
    <t>SIA AKZ</t>
  </si>
  <si>
    <t>akz@akz.lv</t>
  </si>
  <si>
    <t>www.akz.lv</t>
  </si>
  <si>
    <t>SIA BSW Latvia</t>
  </si>
  <si>
    <t>sales@bsw.co.uk</t>
  </si>
  <si>
    <t>www.bsw.co.uk/locations/latvia</t>
  </si>
  <si>
    <t>SIA Jaunzeltini</t>
  </si>
  <si>
    <t xml:space="preserve">	info@jaunzeltini.lv</t>
  </si>
  <si>
    <t>www.jaunzeltini.lv</t>
  </si>
  <si>
    <t xml:space="preserve">	SIA Kurekss</t>
  </si>
  <si>
    <t>mail@kurekss.lv</t>
  </si>
  <si>
    <t>www.kurekss.lv</t>
  </si>
  <si>
    <t>SIA Lameko Impex</t>
  </si>
  <si>
    <t>office@lameko.lv</t>
  </si>
  <si>
    <t>www.lamekoimpex.lv</t>
  </si>
  <si>
    <t>SIA Latvāņi</t>
  </si>
  <si>
    <t>info@kokapstradesgrupa.lv</t>
  </si>
  <si>
    <t>dainis.java@nordplay</t>
  </si>
  <si>
    <t>www.kokapstradesgrupa.lv</t>
  </si>
  <si>
    <t>A/S Latvijas Finieris</t>
  </si>
  <si>
    <t>info@finieris.lv</t>
  </si>
  <si>
    <t>www.finieris.lv</t>
  </si>
  <si>
    <t>SIA LDV</t>
  </si>
  <si>
    <t>ldv@ldv.lv</t>
  </si>
  <si>
    <t>www.ldv.lv</t>
  </si>
  <si>
    <t>SIA PATA</t>
  </si>
  <si>
    <t>info@pata.lv</t>
  </si>
  <si>
    <t>www.pata.lv</t>
  </si>
  <si>
    <t>SIA Piebalgas</t>
  </si>
  <si>
    <t>Alvis Kučiks</t>
  </si>
  <si>
    <t>piebalgas@piebalgas.lv</t>
  </si>
  <si>
    <t>www.piebalgas.lv</t>
  </si>
  <si>
    <t>SIA Vika Wood</t>
  </si>
  <si>
    <t>info@vikawood.lv</t>
  </si>
  <si>
    <t>www.vikawood.lv</t>
  </si>
  <si>
    <t>SIA Vilsa</t>
  </si>
  <si>
    <t>vilsa@vilsa.lv</t>
  </si>
  <si>
    <t>www.vilsa.lv</t>
  </si>
  <si>
    <t>SIA Apsītes AG</t>
  </si>
  <si>
    <t>aapsites@inbox.lv</t>
  </si>
  <si>
    <t>www.apsitesag.lv</t>
  </si>
  <si>
    <t>SIA Alalignea</t>
  </si>
  <si>
    <t>andris@alalignea.lv</t>
  </si>
  <si>
    <t>www.alalignea.lv</t>
  </si>
  <si>
    <t>SIA Erte Grupa</t>
  </si>
  <si>
    <t>atis@ertegrupa.lv</t>
  </si>
  <si>
    <t>www.ertegrupa.lv</t>
  </si>
  <si>
    <t>SIA Hansa Timber trade</t>
  </si>
  <si>
    <t>info@hansatt.com</t>
  </si>
  <si>
    <t>www.hansatt.com</t>
  </si>
  <si>
    <t>AS Ingrid D</t>
  </si>
  <si>
    <t>ingridd@ingridd.lv</t>
  </si>
  <si>
    <t>www.ingridd.lv</t>
  </si>
  <si>
    <t>SIA Līvānu mājas un logi</t>
  </si>
  <si>
    <t>lml@apollo.lv</t>
  </si>
  <si>
    <t>www.livanu-majas.lv</t>
  </si>
  <si>
    <t>SIA Marko KEA</t>
  </si>
  <si>
    <t>marko@marko.lv</t>
  </si>
  <si>
    <t>www.marko.lv</t>
  </si>
  <si>
    <t>SIA Konto</t>
  </si>
  <si>
    <t>agris@konto.lv</t>
  </si>
  <si>
    <t>www.konto.lv</t>
  </si>
  <si>
    <t>SIA Ošukalns</t>
  </si>
  <si>
    <t>info@osukalns.lv</t>
  </si>
  <si>
    <t>www.osukalns.lv</t>
  </si>
  <si>
    <t>ZS Griezes</t>
  </si>
  <si>
    <t>griezes@latnet.lv</t>
  </si>
  <si>
    <t>www.griezes.lv</t>
  </si>
  <si>
    <t>ZS Lūsēni</t>
  </si>
  <si>
    <t>andris@luseni.lv</t>
  </si>
  <si>
    <t>www.luseni.lv</t>
  </si>
  <si>
    <t>SIA Krauzers</t>
  </si>
  <si>
    <t>janis.s@krauzers.lv</t>
  </si>
  <si>
    <t>www.krauzers.lv</t>
  </si>
  <si>
    <t>SIA Kraujas Z</t>
  </si>
  <si>
    <t>info@kraujasz.lv</t>
  </si>
  <si>
    <t>www.kraujasz.lv</t>
  </si>
  <si>
    <t>SIA AmberBirch</t>
  </si>
  <si>
    <t>info@amberbirch.lv</t>
  </si>
  <si>
    <t>www.amberbirch.lv</t>
  </si>
  <si>
    <t>SIA Kokapstrāde 98</t>
  </si>
  <si>
    <t>www.kokparstrade98.com</t>
  </si>
  <si>
    <t>SIA Atex</t>
  </si>
  <si>
    <t>atexsia@inbox.lv</t>
  </si>
  <si>
    <t>SIA AJG Plus</t>
  </si>
  <si>
    <t>aigars@ajg.lv</t>
  </si>
  <si>
    <t>www.ajg.lv</t>
  </si>
  <si>
    <t>SIA 4Plus</t>
  </si>
  <si>
    <t>info@4plus.lv</t>
  </si>
  <si>
    <t>www.4plus.lv</t>
  </si>
  <si>
    <t>SIA InterPalet</t>
  </si>
  <si>
    <t>interpalet@inbox.lv</t>
  </si>
  <si>
    <t>www.interpalet.lv</t>
  </si>
  <si>
    <t>SIA Kronus</t>
  </si>
  <si>
    <t>info@kronus.eu</t>
  </si>
  <si>
    <t>www.kronus.eu</t>
  </si>
  <si>
    <t>SIA Verners un draugi</t>
  </si>
  <si>
    <t>verners.k@inbox.lv</t>
  </si>
  <si>
    <t>www.vernersundraugi.lv</t>
  </si>
  <si>
    <t>SIA Sēlijas mežs</t>
  </si>
  <si>
    <t>info@selijasmezs.lv</t>
  </si>
  <si>
    <t>www.selijasmezs.lv</t>
  </si>
  <si>
    <t>SIA Smiltenes koks</t>
  </si>
  <si>
    <t>smilteneskoks@inbox.lv</t>
  </si>
  <si>
    <t>SIA Sendija</t>
  </si>
  <si>
    <t>sendijainf@inbox.lv</t>
  </si>
  <si>
    <t>SIA Iveja</t>
  </si>
  <si>
    <t>iveja@iveja.lv</t>
  </si>
  <si>
    <t>www.iveja.lv</t>
  </si>
  <si>
    <t>SIA Palleteries</t>
  </si>
  <si>
    <t>kuldiga@palleteries.lv</t>
  </si>
  <si>
    <t>www.palleteries.lv</t>
  </si>
  <si>
    <t>SIA Abio</t>
  </si>
  <si>
    <t>info@abio.lv</t>
  </si>
  <si>
    <t>www.abio.lv</t>
  </si>
  <si>
    <t>SIA Lunawood</t>
  </si>
  <si>
    <t>Markus Lehmuskorpi</t>
  </si>
  <si>
    <t>markus.lehmuskorpi@lunawood.com</t>
  </si>
  <si>
    <t>50 5933230</t>
  </si>
  <si>
    <t>www.lunawood.com</t>
  </si>
  <si>
    <t>SIA Master klass</t>
  </si>
  <si>
    <t>masterklass@masterklass.lv</t>
  </si>
  <si>
    <t>www.masterklass.lv</t>
  </si>
  <si>
    <t>SIA Alegro</t>
  </si>
  <si>
    <t>info@alegro.lv</t>
  </si>
  <si>
    <t>www.alegro.lv</t>
  </si>
  <si>
    <t>SIA GM Ozols</t>
  </si>
  <si>
    <t>gmozols11@gmail.com</t>
  </si>
  <si>
    <t>www.gmozols.lv</t>
  </si>
  <si>
    <t>SIA Latvia Timber International</t>
  </si>
  <si>
    <t>www.latviatimber.lv</t>
  </si>
  <si>
    <t>SIA Vevers</t>
  </si>
  <si>
    <t>Nauris Vēvers</t>
  </si>
  <si>
    <t>nauris@vevers.lv</t>
  </si>
  <si>
    <t>www.vevers.eu</t>
  </si>
  <si>
    <t>ZS Mednieki</t>
  </si>
  <si>
    <t>zsmednieki@inbox.lv</t>
  </si>
  <si>
    <t>www.zsmednieki.lv</t>
  </si>
  <si>
    <t>SIA VMS Timber</t>
  </si>
  <si>
    <t>matiss.kuba@gmail.com</t>
  </si>
  <si>
    <t>www.vmstimber.com</t>
  </si>
  <si>
    <t>SIA MV tara</t>
  </si>
  <si>
    <t>mvtara@inbox.lv</t>
  </si>
  <si>
    <t>www.mvtara.lv</t>
  </si>
  <si>
    <t>SIA LatIgMa</t>
  </si>
  <si>
    <t>Nauris Mertens</t>
  </si>
  <si>
    <t>nauris@latigma.lv</t>
  </si>
  <si>
    <t>www.latigma.lv</t>
  </si>
  <si>
    <t>SIA Kalnogas</t>
  </si>
  <si>
    <t>Eva Jaunite</t>
  </si>
  <si>
    <t>woodchipinustry@gmail.com</t>
  </si>
  <si>
    <t>SIA TORVALD TIMBER PRODUCTION</t>
  </si>
  <si>
    <t>Raivis Bukšs</t>
  </si>
  <si>
    <t>raivis.bukss@torvaldtimber.lv</t>
  </si>
  <si>
    <t>www.torvaldtimber.lv</t>
  </si>
  <si>
    <t>SIA Driāda Prim</t>
  </si>
  <si>
    <t>Andrejs Purins</t>
  </si>
  <si>
    <t>info@driadaprim.lv</t>
  </si>
  <si>
    <t>www.driadaprim.lv</t>
  </si>
  <si>
    <t>SIA ColeTac Europe</t>
  </si>
  <si>
    <t>Kaspars Liberts</t>
  </si>
  <si>
    <t>info@coletac.eu</t>
  </si>
  <si>
    <t>www.coletac.eu</t>
  </si>
  <si>
    <t>SIA SteelDram</t>
  </si>
  <si>
    <t>Andris Gals</t>
  </si>
  <si>
    <t>andris.gals@steeldram.lv</t>
  </si>
  <si>
    <t>www.steeldram.lv</t>
  </si>
  <si>
    <t>SIA Byko-Lat</t>
  </si>
  <si>
    <t>info@byko.lv</t>
  </si>
  <si>
    <t>www.byko.lv</t>
  </si>
  <si>
    <t>SIA Graanul invest</t>
  </si>
  <si>
    <t>Haralds Vigants</t>
  </si>
  <si>
    <t>haralds.vigants@graanulinvest.com</t>
  </si>
  <si>
    <t>www.graanulinvest.com</t>
  </si>
  <si>
    <t>SIA Ikšķiles olis</t>
  </si>
  <si>
    <t>siaolis@inbox.lv</t>
  </si>
  <si>
    <t xml:space="preserve">SIA Bamboo Wood </t>
  </si>
  <si>
    <t>Siabamboowood@gmail.com</t>
  </si>
  <si>
    <t>SIA Eraus</t>
  </si>
  <si>
    <t>Edgars</t>
  </si>
  <si>
    <t>eraus@inbox.lv</t>
  </si>
  <si>
    <t>SIA HWI</t>
  </si>
  <si>
    <t>Oļegs Zabirko</t>
  </si>
  <si>
    <t>olegs@hwi.lv</t>
  </si>
  <si>
    <t>www.hwi.lv</t>
  </si>
  <si>
    <t>Z/S Birzlejas</t>
  </si>
  <si>
    <t>Uldis Kleinšmits</t>
  </si>
  <si>
    <t>uldisu2@inbox.lv</t>
  </si>
  <si>
    <t>SIA Softwood</t>
  </si>
  <si>
    <t>Roberts</t>
  </si>
  <si>
    <t>roberts.sw@inbox.lv</t>
  </si>
  <si>
    <t>SIA Ozoli AZ</t>
  </si>
  <si>
    <t>ozoliaz@ozoliaz.lv</t>
  </si>
  <si>
    <t>www.ozoliaz.lv</t>
  </si>
  <si>
    <t>SIA Juniperus</t>
  </si>
  <si>
    <t>Normunds Vingris</t>
  </si>
  <si>
    <t>normunds@juniperus.lv</t>
  </si>
  <si>
    <t>www.juniperus-wood.com</t>
  </si>
  <si>
    <t>SIA JKL Koks</t>
  </si>
  <si>
    <t>Jānis Dzalbs</t>
  </si>
  <si>
    <t>jaanis.dzalbs@gmail.com</t>
  </si>
  <si>
    <t xml:space="preserve">Z/S Podi </t>
  </si>
  <si>
    <t>podi1971@inbox.lv</t>
  </si>
  <si>
    <t>K/S VAKS</t>
  </si>
  <si>
    <t>Romāns Balaņuks</t>
  </si>
  <si>
    <t>romans.balanuks@vaks.lv</t>
  </si>
  <si>
    <t>www.vaks.lv</t>
  </si>
  <si>
    <t>SIA Vaidens</t>
  </si>
  <si>
    <t>Dainis Aļeksējevs</t>
  </si>
  <si>
    <t>dainis@vaidens.lv</t>
  </si>
  <si>
    <t>www.vaidens.lv</t>
  </si>
  <si>
    <t xml:space="preserve">SIA Kubikmetrs </t>
  </si>
  <si>
    <t>Armands Upītis</t>
  </si>
  <si>
    <t>armands@kubikmetrs.lv</t>
  </si>
  <si>
    <t>www.kubikmetrs.lv</t>
  </si>
  <si>
    <t>SIA CA Timbers </t>
  </si>
  <si>
    <t>Ģirts</t>
  </si>
  <si>
    <t>girts@ca-timbers.lv</t>
  </si>
  <si>
    <t>Carbonium</t>
  </si>
  <si>
    <t>Artjoms Moiseikovs</t>
  </si>
  <si>
    <t>am@carbonium.lv</t>
  </si>
  <si>
    <t>www.carbonium.lv</t>
  </si>
  <si>
    <t>SIA DORF</t>
  </si>
  <si>
    <t>Julien DICHARRY</t>
  </si>
  <si>
    <t>info@envibois.fr</t>
  </si>
  <si>
    <t>www.envibois.fr</t>
  </si>
  <si>
    <t>SIA Helda</t>
  </si>
  <si>
    <t>Helmuts Šneiders</t>
  </si>
  <si>
    <t>helda9@inbox.lv</t>
  </si>
  <si>
    <t>SIA LAUFFER</t>
  </si>
  <si>
    <t>Aldis Katkovskis</t>
  </si>
  <si>
    <t>lauffer@inbox.lv</t>
  </si>
  <si>
    <t>SIA Sala mežs</t>
  </si>
  <si>
    <t>Aivis Zarenko</t>
  </si>
  <si>
    <t>salamezs@inbox.lv</t>
  </si>
  <si>
    <t>www.salamezs.lv</t>
  </si>
  <si>
    <t>Solidiswood</t>
  </si>
  <si>
    <t>Toms Ciršs</t>
  </si>
  <si>
    <t>toms.cirss@solidiswood.com</t>
  </si>
  <si>
    <t>www.solidiswood.com</t>
  </si>
  <si>
    <t>SIA Teiko</t>
  </si>
  <si>
    <t>Aivars Kokins</t>
  </si>
  <si>
    <t>info@teiko.lv</t>
  </si>
  <si>
    <t>www.teiko.lv</t>
  </si>
  <si>
    <t>SIA Viridi Logica</t>
  </si>
  <si>
    <t>Ingus Portnajs</t>
  </si>
  <si>
    <t>ingus.p@inbox.lv</t>
  </si>
  <si>
    <t> 29180060</t>
  </si>
  <si>
    <t>SIA ZVZ</t>
  </si>
  <si>
    <t>Modris Zvirbulis</t>
  </si>
  <si>
    <t>zvz@inbox.lv</t>
  </si>
  <si>
    <t>SIA AB Timber Group</t>
  </si>
  <si>
    <t>Raitis Skrastiņš</t>
  </si>
  <si>
    <t>raitis.sk@inbox.lv</t>
  </si>
  <si>
    <t>www.abtimber.lv</t>
  </si>
  <si>
    <t>SIA Magrens</t>
  </si>
  <si>
    <t>Jānis</t>
  </si>
  <si>
    <t>info@magrens.lv</t>
  </si>
  <si>
    <t>29494954; 29116546</t>
  </si>
  <si>
    <t>www.magrens.lv</t>
  </si>
  <si>
    <t>Z/S SAULESKALNI</t>
  </si>
  <si>
    <t>zs_sauleskalni@inbox.lv</t>
  </si>
  <si>
    <t>SIA Kurzemes Ceļinieks un Būvnieks</t>
  </si>
  <si>
    <t>Edgars Eduards Kristapsons</t>
  </si>
  <si>
    <t>info@kcb.lv</t>
  </si>
  <si>
    <t>www.kcb.lv</t>
  </si>
  <si>
    <t>SIA Alejas Group</t>
  </si>
  <si>
    <t>Dāvis Reinsons</t>
  </si>
  <si>
    <t>alejas_group@inbox.lv</t>
  </si>
  <si>
    <t>www.alejasgroup.eu</t>
  </si>
  <si>
    <t>SIA RRKP Būve</t>
  </si>
  <si>
    <t>Aigars Kalniņs</t>
  </si>
  <si>
    <t>gbkoks@inbox.lv</t>
  </si>
  <si>
    <t>SIA Resurs</t>
  </si>
  <si>
    <t>Ainārs</t>
  </si>
  <si>
    <t>puida007@inbox.lv</t>
  </si>
  <si>
    <t>SIA SGAA</t>
  </si>
  <si>
    <t>Aivars</t>
  </si>
  <si>
    <t>sgaa@inbox.lv</t>
  </si>
  <si>
    <t>Sia Apaļkoks AG</t>
  </si>
  <si>
    <t>Aivis Cipinskis</t>
  </si>
  <si>
    <t>aiviscipinskis@inbox.lv</t>
  </si>
  <si>
    <t xml:space="preserve"> SIA Baltic Wood Trading</t>
  </si>
  <si>
    <t>Andrejs Igaunis</t>
  </si>
  <si>
    <t>andrejs.igaunis@inbox.lv</t>
  </si>
  <si>
    <t>www.bwt.lv</t>
  </si>
  <si>
    <t>SIA Tigras</t>
  </si>
  <si>
    <t>Artis</t>
  </si>
  <si>
    <t>siatigras@inbox.lv</t>
  </si>
  <si>
    <t>SIA Zilvas Koks</t>
  </si>
  <si>
    <t>Edgars Brutāns</t>
  </si>
  <si>
    <t>zilvaskoks@inbox.lv</t>
  </si>
  <si>
    <t>www.zilvaskoks.lv</t>
  </si>
  <si>
    <t>SIA Koks AN</t>
  </si>
  <si>
    <t>Lauris Vegners</t>
  </si>
  <si>
    <t>vgdizains@inbox.lv</t>
  </si>
  <si>
    <t>SIA Arbora</t>
  </si>
  <si>
    <t>Mārcis Racenājs</t>
  </si>
  <si>
    <t>siaarbora@inbox.lv</t>
  </si>
  <si>
    <t>SIA Lathol</t>
  </si>
  <si>
    <t>Marks Cepeļevs</t>
  </si>
  <si>
    <t>bpeat@inbox.lv</t>
  </si>
  <si>
    <t>Z/S Dzenīši</t>
  </si>
  <si>
    <t>Raimonds Zariņš</t>
  </si>
  <si>
    <t>raimonds_zarins@inbox.lv</t>
  </si>
  <si>
    <t>SIA Upeslīči</t>
  </si>
  <si>
    <t>Rolands</t>
  </si>
  <si>
    <t>upeslici@upeslici.lv</t>
  </si>
  <si>
    <t>www.upeslici.lv</t>
  </si>
  <si>
    <t>SIA Cerība II</t>
  </si>
  <si>
    <t>Viktors Gordeiko</t>
  </si>
  <si>
    <t>viktors.gordeiko@inbox.lv</t>
  </si>
  <si>
    <t>SIA Veikals 20</t>
  </si>
  <si>
    <t>Vitauts Cipinskis</t>
  </si>
  <si>
    <t>veikals20@inbox.lv</t>
  </si>
  <si>
    <t>SIA O.J. ar KO</t>
  </si>
  <si>
    <t>sadols@inbox.lv</t>
  </si>
  <si>
    <t>SIA AFA Holz</t>
  </si>
  <si>
    <t>afa.holz@inbox.lv</t>
  </si>
  <si>
    <t>SIA AM libiesi</t>
  </si>
  <si>
    <t>siaamlibiesi@inbox.lv</t>
  </si>
  <si>
    <t>SIA JM Grupa</t>
  </si>
  <si>
    <t>mgrupa@inbox.lv</t>
  </si>
  <si>
    <t>www.jmgrupa.lv</t>
  </si>
  <si>
    <t>SIA LATGALES TARAS KOMPĀNIJA</t>
  </si>
  <si>
    <t>Voldemārs Višņovs</t>
  </si>
  <si>
    <t>lattarko@inbox.lv</t>
  </si>
  <si>
    <t>SIA Pampāļi</t>
  </si>
  <si>
    <t>info@pampali.lv</t>
  </si>
  <si>
    <t>www.pampali.lv</t>
  </si>
  <si>
    <t>SIA Impexwood</t>
  </si>
  <si>
    <t>info@impexwood.lv</t>
  </si>
  <si>
    <t>SIA i2</t>
  </si>
  <si>
    <t>Krists Slokenbergs</t>
  </si>
  <si>
    <t>krists@i2.lv</t>
  </si>
  <si>
    <t>SIA Baltic Material Supply</t>
  </si>
  <si>
    <t>Andrejs Kockers</t>
  </si>
  <si>
    <t>abk@apollo.lv</t>
  </si>
  <si>
    <t>3g Ltd</t>
  </si>
  <si>
    <t>Kārlis Apnis</t>
  </si>
  <si>
    <t>karlis@3g.lv</t>
  </si>
  <si>
    <t>SIA V55</t>
  </si>
  <si>
    <t>Edgars Latkovskis</t>
  </si>
  <si>
    <t>edgars@v55.lv</t>
  </si>
  <si>
    <t>KS Gaiziņš</t>
  </si>
  <si>
    <t>Juris M</t>
  </si>
  <si>
    <t>juris8000@gmail.com</t>
  </si>
  <si>
    <t>www.ksgaizins.lv</t>
  </si>
  <si>
    <t>SIA DRAUGU DĀRZS</t>
  </si>
  <si>
    <t>Māris Siktārs</t>
  </si>
  <si>
    <t>maris@draugudarzs.lv</t>
  </si>
  <si>
    <t>SIA GPK</t>
  </si>
  <si>
    <t>Viktorija Maļavina</t>
  </si>
  <si>
    <t>viktorija.malavina@globalpeat.lv</t>
  </si>
  <si>
    <t>SIA Prometal Group</t>
  </si>
  <si>
    <t>Ēriks Mikštas</t>
  </si>
  <si>
    <t>eriks@prometals.lv</t>
  </si>
  <si>
    <t>Euro Trading Company</t>
  </si>
  <si>
    <t>Ivo Sneiders</t>
  </si>
  <si>
    <t>ivo@eurotradingcompany.com</t>
  </si>
  <si>
    <t>SIA LUWO</t>
  </si>
  <si>
    <t>Sandris</t>
  </si>
  <si>
    <t>sandris@luwo.lv</t>
  </si>
  <si>
    <t>https://www.luwo.lv</t>
  </si>
  <si>
    <t>SIA Lielanteni</t>
  </si>
  <si>
    <t>info@lielanteni.lv</t>
  </si>
  <si>
    <t>http://www.lielanteni.lv</t>
  </si>
  <si>
    <t>SIA Alekss</t>
  </si>
  <si>
    <t>Igors</t>
  </si>
  <si>
    <t>igors@alekss.lv</t>
  </si>
  <si>
    <t>http://alekss.lv/lv/kontakti/</t>
  </si>
  <si>
    <t>SIA Nordland Timber</t>
  </si>
  <si>
    <t>nordlandtimber@gmail.com</t>
  </si>
  <si>
    <t>http://www.nordlandtimber.lv/produkti/</t>
  </si>
  <si>
    <t>SIA TERMOKOKSNE.LV</t>
  </si>
  <si>
    <t>termokoksne@gmail.com</t>
  </si>
  <si>
    <t>http://www.termokoksne.lv/kontakti/</t>
  </si>
  <si>
    <t>SIA DADSONS</t>
  </si>
  <si>
    <t>Aivars Ilins</t>
  </si>
  <si>
    <t>aivars@dadsons.lv</t>
  </si>
  <si>
    <t>https://www.dadsons.lv</t>
  </si>
  <si>
    <t>Pārpakošana</t>
  </si>
  <si>
    <t>SIA Forma</t>
  </si>
  <si>
    <t>Peteris</t>
  </si>
  <si>
    <t>peteris@forma.lv</t>
  </si>
  <si>
    <t>forma.lv</t>
  </si>
  <si>
    <t>Pakotājs</t>
  </si>
  <si>
    <t>SIA Gaujas koks</t>
  </si>
  <si>
    <t>Aleksejs</t>
  </si>
  <si>
    <t>alex@gk.lv</t>
  </si>
  <si>
    <t>Chip screen</t>
  </si>
  <si>
    <t>SIA Ingrid D.</t>
  </si>
  <si>
    <t>Janis</t>
  </si>
  <si>
    <t>janis@ingridd.lv</t>
  </si>
  <si>
    <t>https://www.ingridd.lv/contacts/</t>
  </si>
  <si>
    <t>Asināmais</t>
  </si>
  <si>
    <t>SIA Staļi</t>
  </si>
  <si>
    <t>Didzis</t>
  </si>
  <si>
    <t>didzis.vaivars@stali.lv</t>
  </si>
  <si>
    <t>www.stali.lv</t>
  </si>
  <si>
    <t>Rema 9000</t>
  </si>
  <si>
    <t>Baltic Parquet Serviss</t>
  </si>
  <si>
    <t>agris@balticparquet.com</t>
  </si>
  <si>
    <t>https://balticparquet.com</t>
  </si>
  <si>
    <t>SIA Duglāzija</t>
  </si>
  <si>
    <t>Arturs</t>
  </si>
  <si>
    <t>arturs@duglazija.com</t>
  </si>
  <si>
    <t>http://duglazija.com</t>
  </si>
  <si>
    <t>Wadkin</t>
  </si>
  <si>
    <t>SIA Inerce</t>
  </si>
  <si>
    <t>Māris</t>
  </si>
  <si>
    <t>karpovsmaris@gmail.com</t>
  </si>
  <si>
    <t>http://inerce.lv</t>
  </si>
  <si>
    <t>Pārzāģēšanai</t>
  </si>
  <si>
    <t>SIA Parket Art</t>
  </si>
  <si>
    <t>Elens</t>
  </si>
  <si>
    <t>elanstomsevics@gmail.com</t>
  </si>
  <si>
    <t>https://www.parketart.lv</t>
  </si>
  <si>
    <t>Lifts</t>
  </si>
  <si>
    <t>SIA Husvik</t>
  </si>
  <si>
    <t>Andris</t>
  </si>
  <si>
    <t>andris.skuja@husvikhus.com</t>
  </si>
  <si>
    <t>https://husvikhus.com/</t>
  </si>
  <si>
    <t>Cross cut saw</t>
  </si>
  <si>
    <t>CleanR</t>
  </si>
  <si>
    <t>Kristaps Balodis</t>
  </si>
  <si>
    <t>kristaps.balodis@cleanr.lv</t>
  </si>
  <si>
    <t>cleanr.lv</t>
  </si>
  <si>
    <t>Getliņos atkritumu pieņemšanas tehniskais cilvēks</t>
  </si>
  <si>
    <t>SIA ''Baltic Block''</t>
  </si>
  <si>
    <t>Jurgis Serzans</t>
  </si>
  <si>
    <t>https://balticblock.com/</t>
  </si>
  <si>
    <t>Tehniskais cilvēks, Ginta palīgs</t>
  </si>
  <si>
    <t>SIA Graintech</t>
  </si>
  <si>
    <t>Ulfs Mētriņš</t>
  </si>
  <si>
    <t>ulfs@graintech.lv</t>
  </si>
  <si>
    <t>http://www.graintech.lv/</t>
  </si>
  <si>
    <t>Īpašnieks, konveijeru uzstādīšana</t>
  </si>
  <si>
    <t>SIA InstaCoatings</t>
  </si>
  <si>
    <t>Anton Chuikin</t>
  </si>
  <si>
    <t>anton@instacoatings.com</t>
  </si>
  <si>
    <t>Flora Holland</t>
  </si>
  <si>
    <t>Martins Grasmanis</t>
  </si>
  <si>
    <t>grasmanis77@gmail.com</t>
  </si>
  <si>
    <t>SIA Silpec</t>
  </si>
  <si>
    <t>Agris</t>
  </si>
  <si>
    <t>agris@silpec.lv</t>
  </si>
  <si>
    <t>https://www.silpec.lv</t>
  </si>
  <si>
    <t xml:space="preserve">SIA Info Baltic </t>
  </si>
  <si>
    <t>Aivis Krimskis</t>
  </si>
  <si>
    <t>aivis@companies.lv</t>
  </si>
  <si>
    <t>SIA "Baltic system transport"</t>
  </si>
  <si>
    <t>Aleksandrs Kozlovs</t>
  </si>
  <si>
    <t>kozlovs@tws.lv</t>
  </si>
  <si>
    <t>SIA Impex wood</t>
  </si>
  <si>
    <t>Andrejs</t>
  </si>
  <si>
    <t>andrejs@impexwood.lv</t>
  </si>
  <si>
    <t>SIA Balza</t>
  </si>
  <si>
    <t>Kalnogas</t>
  </si>
  <si>
    <t>BykoLat</t>
  </si>
  <si>
    <t>Gints Bērziņš</t>
  </si>
  <si>
    <t>gints.berzins@byko</t>
  </si>
  <si>
    <t>SIA Baltic Block</t>
  </si>
  <si>
    <t>Gints Radzins</t>
  </si>
  <si>
    <t>gints.radzins@balticblock.lv</t>
  </si>
  <si>
    <t>Berg&amp;Wood</t>
  </si>
  <si>
    <t>sales@bergandwood.lv</t>
  </si>
  <si>
    <t>SIA Moon Wood</t>
  </si>
  <si>
    <t>Guntars Spaile</t>
  </si>
  <si>
    <t>info.moonwood@gmail.com</t>
  </si>
  <si>
    <t>SIA Simra</t>
  </si>
  <si>
    <t>Raimonds Serdamts</t>
  </si>
  <si>
    <t>simra@simra.lv</t>
  </si>
  <si>
    <t>Kurland Energy</t>
  </si>
  <si>
    <t>Roberts Priede</t>
  </si>
  <si>
    <t>roberts.priede@kurlandenergy.lv</t>
  </si>
  <si>
    <t>SIA Greenpan</t>
  </si>
  <si>
    <t>Vardan Muradyan</t>
  </si>
  <si>
    <t>vardanmuradyan@yandex.ru</t>
  </si>
  <si>
    <t>Viktorija</t>
  </si>
  <si>
    <t>viktorija@globalpeat.lv</t>
  </si>
  <si>
    <t xml:space="preserve">SIA Mcm timbers </t>
  </si>
  <si>
    <t>Vilnis Sprukts</t>
  </si>
  <si>
    <t>vilnis@mcmtimbers.lv</t>
  </si>
  <si>
    <t>kraujasz@inbox.lv</t>
  </si>
  <si>
    <t>jmgrupa@inbox.lv</t>
  </si>
  <si>
    <t>SIA GTS Timber</t>
  </si>
  <si>
    <t>Aleksejs Možeiko</t>
  </si>
  <si>
    <t>aleksejs@gtstimber.com</t>
  </si>
  <si>
    <t>Adrians</t>
  </si>
  <si>
    <t>adrians@konto.lv</t>
  </si>
  <si>
    <t>Dāvis Dāboliņš</t>
  </si>
  <si>
    <t>davis.dabolins@osukalns.lv</t>
  </si>
  <si>
    <t>SIA Ekju</t>
  </si>
  <si>
    <t>agris@ekju.lv</t>
  </si>
  <si>
    <t>SIA Latekss</t>
  </si>
  <si>
    <t>latekssmeh@inbox.lv</t>
  </si>
  <si>
    <t>SIA Larix wood</t>
  </si>
  <si>
    <t>Kaspars</t>
  </si>
  <si>
    <t>kaspars@larixwood.lv</t>
  </si>
  <si>
    <t>SIA Jaunāres</t>
  </si>
  <si>
    <t>info@jaunares.lv</t>
  </si>
  <si>
    <t>SIA Pata</t>
  </si>
  <si>
    <t>Rimants Martinavics</t>
  </si>
  <si>
    <t>rimants.martinavics@pata.lv</t>
  </si>
  <si>
    <t>Viesturs</t>
  </si>
  <si>
    <t>viesturs@stigarm.lv</t>
  </si>
  <si>
    <t>Arnolds Kulins</t>
  </si>
  <si>
    <t>arnolds.kulins@akz.lv</t>
  </si>
  <si>
    <t>arti4@inbox.lv</t>
  </si>
  <si>
    <t>SIA Kontekss</t>
  </si>
  <si>
    <t>Mārtiņš</t>
  </si>
  <si>
    <t>martins@kontekss.lv</t>
  </si>
  <si>
    <t>SIA Top Timber</t>
  </si>
  <si>
    <t>info@toptimber.eu</t>
  </si>
  <si>
    <t>ltk@inbox.lv</t>
  </si>
  <si>
    <t>SIA Baltic Wood Trading</t>
  </si>
  <si>
    <t>Reinis</t>
  </si>
  <si>
    <t>reinis@bwt.lv</t>
  </si>
  <si>
    <t>SIA Ciprese-1</t>
  </si>
  <si>
    <t>ciprese-1@inbox.lv</t>
  </si>
  <si>
    <t>Ivars</t>
  </si>
  <si>
    <t>ivars@palleteries.lv</t>
  </si>
  <si>
    <t>SIA Timberex</t>
  </si>
  <si>
    <t>Raitis</t>
  </si>
  <si>
    <t>raitis@timberex.lv</t>
  </si>
  <si>
    <t>SIA BYKO Lat</t>
  </si>
  <si>
    <t>gints.berzins@byko.lv</t>
  </si>
  <si>
    <t>Jānis Cercins</t>
  </si>
  <si>
    <t>janis.cercins@byko.lv</t>
  </si>
  <si>
    <t xml:space="preserve">SIA A&amp;M Pallet Factory </t>
  </si>
  <si>
    <t>ETGAS AS / Enertecgreen Limited</t>
  </si>
  <si>
    <t>Janis Zemitis</t>
  </si>
  <si>
    <t>janis@etgas.eu</t>
  </si>
  <si>
    <t>SIA "Pasternak Investment"</t>
  </si>
  <si>
    <t>Jānis Pugo</t>
  </si>
  <si>
    <t>Jan@mba-serviss.eu</t>
  </si>
  <si>
    <t>Valguma iela 31 – 7, Rīga, LV-1048</t>
  </si>
  <si>
    <t>SIA Abolat</t>
  </si>
  <si>
    <t>Andris Bondars</t>
  </si>
  <si>
    <t>abolat.ltd@gmail.com</t>
  </si>
  <si>
    <t>http://www.abolat.eu/</t>
  </si>
  <si>
    <t>Tumes pagasts, Tukuma novads LV-3139</t>
  </si>
  <si>
    <t>Victor Loskutov</t>
  </si>
  <si>
    <t>viktor.loskutov@inbox.lv</t>
  </si>
  <si>
    <t>Ervīns Česnauskas</t>
  </si>
  <si>
    <t>ervins.cesnauskas@gmail.com</t>
  </si>
  <si>
    <t>Viktor Loskutov</t>
  </si>
  <si>
    <t>SIA BAUED</t>
  </si>
  <si>
    <t>Edgars Baumanis</t>
  </si>
  <si>
    <t>371 29 435 190</t>
  </si>
  <si>
    <t>SIA Seleranta</t>
  </si>
  <si>
    <t>Maris Miculis</t>
  </si>
  <si>
    <t>maris@seleranta.lv</t>
  </si>
  <si>
    <t>371 29 453 999</t>
  </si>
  <si>
    <t>https://lietotasiekartas.lv</t>
  </si>
  <si>
    <t>St Auto Sia</t>
  </si>
  <si>
    <t>Genadijs Udovins</t>
  </si>
  <si>
    <r>
      <rPr>
        <color rgb="FF1155CC"/>
        <u/>
      </rPr>
      <t>info@stauto.lv</t>
    </r>
  </si>
  <si>
    <t>371 29206447</t>
  </si>
  <si>
    <t>https://www.stauto.lv/</t>
  </si>
  <si>
    <r>
      <rPr>
        <rFont val="Times New Roman"/>
        <b/>
        <color theme="1"/>
        <sz val="11.0"/>
      </rPr>
      <t xml:space="preserve">PIEVIENOTI NO </t>
    </r>
    <r>
      <rPr>
        <rFont val="Times New Roman"/>
        <b/>
        <color rgb="FF000000"/>
        <sz val="11.0"/>
      </rPr>
      <t>TIMBERMARKET.LV</t>
    </r>
  </si>
  <si>
    <t>SIA Niedrāji MR</t>
  </si>
  <si>
    <t>info@niedraji.lv</t>
  </si>
  <si>
    <t>29 462 950</t>
  </si>
  <si>
    <t>www.niedraji.lv</t>
  </si>
  <si>
    <t>SIA Dabas Koks</t>
  </si>
  <si>
    <t>info@dabaskoks.lv</t>
  </si>
  <si>
    <t>www.dabaskoks.lv</t>
  </si>
  <si>
    <t>SIA ENDLESS WOOD</t>
  </si>
  <si>
    <t>endlesswood2014@gmail.com</t>
  </si>
  <si>
    <t>AS Talsu mežrūpnieciba</t>
  </si>
  <si>
    <t>tmr@tmr.lv</t>
  </si>
  <si>
    <t>www.tmr.lv</t>
  </si>
  <si>
    <t>SIA Ortus Baltic</t>
  </si>
  <si>
    <t>sales@ortusbaltic.lv</t>
  </si>
  <si>
    <t>SIA BALTIC BIRCH WAVE</t>
  </si>
  <si>
    <t>balticbirchwave@gmail.com</t>
  </si>
  <si>
    <t>www.balticbirchwave.com/latvian_team</t>
  </si>
  <si>
    <t>SIA LĪVA VK</t>
  </si>
  <si>
    <t>Livavk@gmail.com</t>
  </si>
  <si>
    <t>https://sia-liva-vk-kokmateriali.business.site</t>
  </si>
  <si>
    <t>SIA OŠI V</t>
  </si>
  <si>
    <t>osivsia@gmail.com</t>
  </si>
  <si>
    <t>SIA Melderi Wood</t>
  </si>
  <si>
    <t>info@melderiwood.lv</t>
  </si>
  <si>
    <t>www.melderiwood.lv</t>
  </si>
  <si>
    <t>SIA ILBU</t>
  </si>
  <si>
    <t>ilbu-sia@inbox.lv</t>
  </si>
  <si>
    <t>www.ilbu.lv</t>
  </si>
  <si>
    <t>SIA PRO WOOD</t>
  </si>
  <si>
    <t>kekambas@inbox.lv</t>
  </si>
  <si>
    <t>www.prowood.lv</t>
  </si>
  <si>
    <t>SIA PK MEŽS</t>
  </si>
  <si>
    <t>birojs@rpkgrupa.lv</t>
  </si>
  <si>
    <t>www.pkmezs.lv</t>
  </si>
  <si>
    <t>SIA BALTU KOKS</t>
  </si>
  <si>
    <t>maris.stepanovs@baltukoks.lv</t>
  </si>
  <si>
    <t>www.baltukoks.lv</t>
  </si>
  <si>
    <t>SIA Plieņa dzirnavas</t>
  </si>
  <si>
    <t>valdis_zemurbejs@inbox.lv</t>
  </si>
  <si>
    <t>SIA JD HORSES</t>
  </si>
  <si>
    <t>rmkokmateriali@gmail.com</t>
  </si>
  <si>
    <t>SIA 3Auto</t>
  </si>
  <si>
    <t>info@3auto.lv</t>
  </si>
  <si>
    <t>SIA Odumi</t>
  </si>
  <si>
    <t>miks.grinvalds@gmail.com</t>
  </si>
  <si>
    <t>SIA SILVA PRIM</t>
  </si>
  <si>
    <t>ernests@silvaprim.lv</t>
  </si>
  <si>
    <t>SIA B&amp;B Wood</t>
  </si>
  <si>
    <t>bbwood.latvia@gmail.com</t>
  </si>
  <si>
    <t>SIA J.G. Vēres</t>
  </si>
  <si>
    <t>janisgaters@inbox.lv</t>
  </si>
  <si>
    <t>SIA ASP Pluss</t>
  </si>
  <si>
    <t>zkg@inbox.lv</t>
  </si>
  <si>
    <t>SIA EKE Group</t>
  </si>
  <si>
    <t>ekegroup@inbox.lv</t>
  </si>
  <si>
    <t>SIA JESPERI WOOD</t>
  </si>
  <si>
    <t>ggrants@inbox.lv</t>
  </si>
  <si>
    <t>kaspars_krancmanis@inbox.lv</t>
  </si>
  <si>
    <t>SIA B-VALT Constructions</t>
  </si>
  <si>
    <t>bvaltconstructions@gmail.com</t>
  </si>
  <si>
    <t>SIA Klasmann-Deilmann Bioenergy</t>
  </si>
  <si>
    <t>toms.tumpelis@inbox.lv</t>
  </si>
  <si>
    <t>www.klasmann-deilmann.com/lv/</t>
  </si>
  <si>
    <t>SIA Hinzenberg Latvia</t>
  </si>
  <si>
    <t>guntis1703@gmail.com</t>
  </si>
  <si>
    <t>SIA WildWood R</t>
  </si>
  <si>
    <t>siawildwood@gmail.com</t>
  </si>
  <si>
    <t>SIA MOTARO WOOD</t>
  </si>
  <si>
    <t>info@motaro.lv</t>
  </si>
  <si>
    <t>Karkass.lv (RTG, SIA)</t>
  </si>
  <si>
    <t>INFO@KARKASS.LV</t>
  </si>
  <si>
    <t>www.karkass.lv</t>
  </si>
  <si>
    <t>SIA Pauls Wood</t>
  </si>
  <si>
    <t>woodbypauls@gmail.com</t>
  </si>
  <si>
    <t>SIA TIMBEREX GROUP</t>
  </si>
  <si>
    <t>info@timberex.lv</t>
  </si>
  <si>
    <t>www.timberex.lv</t>
  </si>
  <si>
    <t>SIA VAIVES</t>
  </si>
  <si>
    <t>andris@vaives.lv</t>
  </si>
  <si>
    <t>www.vaives.lv</t>
  </si>
  <si>
    <t>SIA EKO NAMS</t>
  </si>
  <si>
    <t>armands@ekonams.lv</t>
  </si>
  <si>
    <t>www.ekonams.lv</t>
  </si>
  <si>
    <t>SIA Balt Brand</t>
  </si>
  <si>
    <t>info@baltbrand.eu</t>
  </si>
  <si>
    <t>www.baltbrand.eu</t>
  </si>
  <si>
    <t>žāvēšana</t>
  </si>
  <si>
    <t>SIA LK CARE</t>
  </si>
  <si>
    <t>zekolesnikov@inbox.lv</t>
  </si>
  <si>
    <t>SIA Amrams</t>
  </si>
  <si>
    <t>zumbergs.a@inbox.lv</t>
  </si>
  <si>
    <t>SIA ABC KOKA ELEMENTI</t>
  </si>
  <si>
    <t>martins33311@inbox.lv</t>
  </si>
  <si>
    <t>SIA BAIBIŅA</t>
  </si>
  <si>
    <t>baibinas@inbox.lv</t>
  </si>
  <si>
    <t>www.baibina.lv</t>
  </si>
  <si>
    <t>SIA Priedaine N</t>
  </si>
  <si>
    <t>info@priedainen.lv</t>
  </si>
  <si>
    <t>www.priedainen.lv</t>
  </si>
  <si>
    <t>SIA DRĀCĒNI</t>
  </si>
  <si>
    <t>bresme4@inbox.lv</t>
  </si>
  <si>
    <t>SIA Sters G</t>
  </si>
  <si>
    <t>sters.g@inbox.lv</t>
  </si>
  <si>
    <t>SIA VĪGRANTI</t>
  </si>
  <si>
    <t>vigranti@inbox.lv</t>
  </si>
  <si>
    <t>SIA Nord Forest</t>
  </si>
  <si>
    <t>sandis@nordforest.lv</t>
  </si>
  <si>
    <t>KS TEHNOLOĢIJAS CENTRS</t>
  </si>
  <si>
    <t>tc2@parks.lv</t>
  </si>
  <si>
    <t>SIA DIGNE</t>
  </si>
  <si>
    <t>normundsvindedzis@gmail.com</t>
  </si>
  <si>
    <t>SIA L.P. JANA</t>
  </si>
  <si>
    <t>info@lpjana.lv</t>
  </si>
  <si>
    <t>SIA LATGRANULA</t>
  </si>
  <si>
    <t>ojars.berzins@latgranula.lv</t>
  </si>
  <si>
    <t>SIA MK Dizains</t>
  </si>
  <si>
    <t>info@mkdizains.lv</t>
  </si>
  <si>
    <t>SIA KM-BUILDING</t>
  </si>
  <si>
    <t>kaspars@kmbhouses.com</t>
  </si>
  <si>
    <t>SIA ELSIMO</t>
  </si>
  <si>
    <t>triskroni@inbox.lv</t>
  </si>
  <si>
    <t>SIA ENECON</t>
  </si>
  <si>
    <t>arturs@enecon.lv</t>
  </si>
  <si>
    <t>SIA DUBUĻU KOKS</t>
  </si>
  <si>
    <t>olezhka19951@inbox.lv</t>
  </si>
  <si>
    <t>SIA Spals</t>
  </si>
  <si>
    <t>info@spals.lv</t>
  </si>
  <si>
    <t>SIA OPUS GRATA</t>
  </si>
  <si>
    <t>opusgrata@inbox.lv</t>
  </si>
  <si>
    <t>SIA NORTE</t>
  </si>
  <si>
    <t>info@norte.lv</t>
  </si>
  <si>
    <t>SIA Mans 1</t>
  </si>
  <si>
    <t>siamans1@inbox.lv</t>
  </si>
  <si>
    <t>SIA Timbero Latvia</t>
  </si>
  <si>
    <t>info@timbero.lv</t>
  </si>
  <si>
    <t xml:space="preserve">SIA MEŽMAĻI+ </t>
  </si>
  <si>
    <t>mezmali@mezmali.lv</t>
  </si>
  <si>
    <t>SIA Wendi MET</t>
  </si>
  <si>
    <t>wendi.met@inbox.lv</t>
  </si>
  <si>
    <t>SIA SP GRUPA</t>
  </si>
  <si>
    <t>spgrupa@inbox.lv</t>
  </si>
  <si>
    <t>SIA Sibirica</t>
  </si>
  <si>
    <t>info@sibirica.lv</t>
  </si>
  <si>
    <t>SIA RT Timber</t>
  </si>
  <si>
    <t>rttimber@gmail.com</t>
  </si>
  <si>
    <t>SIA ARBOR RB</t>
  </si>
  <si>
    <t>arbor.rb@gmail.com</t>
  </si>
  <si>
    <t>SIA AMEKSS</t>
  </si>
  <si>
    <t>ameksssia@inbox.lv</t>
  </si>
  <si>
    <t>SIA Eglēni BJ</t>
  </si>
  <si>
    <t>eglenibj@inbox.lv</t>
  </si>
  <si>
    <t>SIA ASIA</t>
  </si>
  <si>
    <t>andris.skudritis@inbox.lv</t>
  </si>
  <si>
    <t xml:space="preserve">www.liepajaskoki.lv </t>
  </si>
  <si>
    <t>SIA WOODprint</t>
  </si>
  <si>
    <t>galdniekstev@inbox.lv</t>
  </si>
  <si>
    <t>www.skriverugaldnieciba.lv</t>
  </si>
  <si>
    <t>SIA Latsketch</t>
  </si>
  <si>
    <t>info@latsketch.lv</t>
  </si>
  <si>
    <t>www.latsketch.lv</t>
  </si>
  <si>
    <t>SIA BEST WOOD Europe</t>
  </si>
  <si>
    <t>gints@bwe.lv</t>
  </si>
  <si>
    <t>SIA INTECO WOOD</t>
  </si>
  <si>
    <t>iwood@inbox.lv</t>
  </si>
  <si>
    <t>www.intecowood.lv</t>
  </si>
  <si>
    <t>SIA RaWood Rīga</t>
  </si>
  <si>
    <t>info@rawood.lv</t>
  </si>
  <si>
    <t>www.rawood.lv</t>
  </si>
  <si>
    <t>SIA DLLA</t>
  </si>
  <si>
    <t>info@dlla.lv</t>
  </si>
  <si>
    <t>http://www.dlla.lv</t>
  </si>
  <si>
    <t xml:space="preserve">Timberlift </t>
  </si>
  <si>
    <t>Māris Grāvelsiņš</t>
  </si>
  <si>
    <t>maris@timberlift.lv</t>
  </si>
  <si>
    <t>timberlift.lv</t>
  </si>
  <si>
    <t>PRIVĀTIE NO SWEDABO.LV E-PASTIEM UN MACHINIO</t>
  </si>
  <si>
    <t>Vārds / Uzvārds</t>
  </si>
  <si>
    <t>Edgars Kristapsons</t>
  </si>
  <si>
    <t>kristapsons.edgars@gmail.com</t>
  </si>
  <si>
    <t>Interesējās par Mocklen AB lentes transportieris</t>
  </si>
  <si>
    <t>Vitālijs</t>
  </si>
  <si>
    <t>vitalijs1990@inbox.lv</t>
  </si>
  <si>
    <t>Interesējās par zāģripām</t>
  </si>
  <si>
    <t>Valdis Dzenis</t>
  </si>
  <si>
    <t>rival7@inbox.lv</t>
  </si>
  <si>
    <t>Interesēja baļķu padeves galds</t>
  </si>
  <si>
    <t>Dainis</t>
  </si>
  <si>
    <t>siampg@inbox.lv</t>
  </si>
  <si>
    <t>Aldis</t>
  </si>
  <si>
    <t>aldiskarasevs@inbox.lv</t>
  </si>
  <si>
    <t>Interesēja finiera , kokskaidu plātņu atgriezumu, dēļu atgriezumu, rupja maluma šķeldotājs</t>
  </si>
  <si>
    <t>Agris Caune</t>
  </si>
  <si>
    <t>agris_caune@inbox.lv</t>
  </si>
  <si>
    <t>Emils</t>
  </si>
  <si>
    <t>emils.eglitis@inbox.lv</t>
  </si>
  <si>
    <t>Ilvars Kalējs</t>
  </si>
  <si>
    <t>ilvars.kalejs@inbox.lv</t>
  </si>
  <si>
    <t>Raiens</t>
  </si>
  <si>
    <t>raiens3@inbox.lv</t>
  </si>
  <si>
    <t>Raimonds</t>
  </si>
  <si>
    <t>raimonds.turks@inbox.lv</t>
  </si>
  <si>
    <t>Vilnis Vanaģelis</t>
  </si>
  <si>
    <t>vilnis.vanagelis@gmail.com</t>
  </si>
  <si>
    <t>erglisz@inbox.lv</t>
  </si>
  <si>
    <t>Juris</t>
  </si>
  <si>
    <t>Kārlis Apinis</t>
  </si>
  <si>
    <t>Gatis Zarins</t>
  </si>
  <si>
    <t>gachom@gmail.com</t>
  </si>
  <si>
    <t>Jānis Sīpols</t>
  </si>
  <si>
    <t>janis.sipols@ake.lv</t>
  </si>
  <si>
    <t>peteris.circans@inbox.lv</t>
  </si>
  <si>
    <t>Maris Abolins</t>
  </si>
  <si>
    <t>marisabolins.mail@gmail.com</t>
  </si>
  <si>
    <t>Andrej</t>
  </si>
  <si>
    <t>andrej@akvarius.lv</t>
  </si>
  <si>
    <t>maris@centrskm.lv</t>
  </si>
  <si>
    <t>Raitis Sciglinsks</t>
  </si>
  <si>
    <t>rs@spanvall.dk</t>
  </si>
  <si>
    <t>Igors Sicevskis</t>
  </si>
  <si>
    <t>is@ltidanmark.dk</t>
  </si>
  <si>
    <t>edijsm@inbox.lv</t>
  </si>
  <si>
    <t>edgarspetruks2@inbox.lv</t>
  </si>
  <si>
    <t>marisstro@inbox.lv</t>
  </si>
  <si>
    <t>edijssm@inbox.lv</t>
  </si>
  <si>
    <t>normunds8@gmail.com</t>
  </si>
  <si>
    <t>latgalespirts@inbox.lv</t>
  </si>
  <si>
    <t>Girts Ivdris</t>
  </si>
  <si>
    <t>GIvdris@jeldwen.com</t>
  </si>
  <si>
    <t>JELD-WEN Latvija</t>
  </si>
  <si>
    <t>ruļļu transportieri</t>
  </si>
  <si>
    <t>SARAKSTS NO ITĀĻA</t>
  </si>
  <si>
    <t>NR.</t>
  </si>
  <si>
    <t>FIRMA</t>
  </si>
  <si>
    <t>KONTAKTPERSONA</t>
  </si>
  <si>
    <t>Ē-PASTS</t>
  </si>
  <si>
    <t>TELEFONS</t>
  </si>
  <si>
    <t>MĀJASLAPA</t>
  </si>
  <si>
    <t>ADRESE</t>
  </si>
  <si>
    <t>KOMENTĀRS</t>
  </si>
  <si>
    <t>A&amp;M Pallet Factory, SIA</t>
  </si>
  <si>
    <t>ampalletfactory@gmail.com</t>
  </si>
  <si>
    <t/>
  </si>
  <si>
    <t>57.16335511376133, 27.204730376085468</t>
  </si>
  <si>
    <t>AD Stils, SIA</t>
  </si>
  <si>
    <t>gramatvediba@stills.lv</t>
  </si>
  <si>
    <t>57.28319990951852, 22.63534986130392</t>
  </si>
  <si>
    <t>AG Energy</t>
  </si>
  <si>
    <t>info@agniwood.lv</t>
  </si>
  <si>
    <t>Lidoņu iela 28 - 69, Rīga, LV-1055, Latvija</t>
  </si>
  <si>
    <t>AG PALETES"</t>
  </si>
  <si>
    <t>"Niedres" - 24, Turlava, Turlavas pagasts, Kuldigas novads, LV-3329</t>
  </si>
  <si>
    <t>AIREX, SIA</t>
  </si>
  <si>
    <t>info@doski.lv</t>
  </si>
  <si>
    <t>"Strautiņi", Ciemupe, Ogresgala pag., Latvija, LV-5041</t>
  </si>
  <si>
    <t>Akords U, SIA</t>
  </si>
  <si>
    <t>metaals@latnet.lv</t>
  </si>
  <si>
    <t>57.169940, 25.044407</t>
  </si>
  <si>
    <t>AKRON, SIA</t>
  </si>
  <si>
    <t>info@akron.lv</t>
  </si>
  <si>
    <t>"Liepiņas", Mostovaja, Lūznavas pag., Rēzeknes nov., Lettonia</t>
  </si>
  <si>
    <t>ALMO HARDWOOD</t>
  </si>
  <si>
    <t>info.latvia@almohardwood.com</t>
  </si>
  <si>
    <t>almohardwood.com - https://almohardwood.com</t>
  </si>
  <si>
    <t>Apes iela 4, Aluksne, Aluksnes novads, LV-4301</t>
  </si>
  <si>
    <t>Aļņi AS, SIA</t>
  </si>
  <si>
    <t>sparans.aris@inbox.lv</t>
  </si>
  <si>
    <t>alnias.lv - https://alnias.lv</t>
  </si>
  <si>
    <t>56.61211934492006, 26.768550693720858</t>
  </si>
  <si>
    <t>Alūksnes koks, SIA</t>
  </si>
  <si>
    <t>indulis@aluksneskoks.lv</t>
  </si>
  <si>
    <t>57.405210, 27.043707</t>
  </si>
  <si>
    <t>Alwark</t>
  </si>
  <si>
    <t>info@alwark.lv</t>
  </si>
  <si>
    <t>“Brīvmaņi”, Mārupes novads, LV-2167, Latvija</t>
  </si>
  <si>
    <t>Amber Wood, SIA</t>
  </si>
  <si>
    <t>info@amberwood.lv</t>
  </si>
  <si>
    <t>56.618067, 23.779671</t>
  </si>
  <si>
    <t>ANIPSIS, SIA</t>
  </si>
  <si>
    <t>anipsis@inbox.lv</t>
  </si>
  <si>
    <t>56.970298, 24.254939</t>
  </si>
  <si>
    <t>AP Koks, SIA</t>
  </si>
  <si>
    <t>ikexcess@gmail.com</t>
  </si>
  <si>
    <t>56.414391, 25.783122</t>
  </si>
  <si>
    <t>AR mežizstrāde, SIA</t>
  </si>
  <si>
    <t>skerstsatis@gmail.com</t>
  </si>
  <si>
    <t>56.601277, 22.888599</t>
  </si>
  <si>
    <t>Arcon, SIA</t>
  </si>
  <si>
    <t>vilnis.viskers@gmail.com</t>
  </si>
  <si>
    <t>AS “Master Industry”</t>
  </si>
  <si>
    <t>info@masterwood.lv</t>
  </si>
  <si>
    <t>57.141980, 24.851677</t>
  </si>
  <si>
    <t>Austrumu Koku Eksports, SIA</t>
  </si>
  <si>
    <t>valters@ake.lv</t>
  </si>
  <si>
    <t>56.97786260309089, 24.10721747916861</t>
  </si>
  <si>
    <t>Ave MTP, SIA</t>
  </si>
  <si>
    <t>edgars@avemtp.lv</t>
  </si>
  <si>
    <t>56.862377, 26.232574</t>
  </si>
  <si>
    <t>AVEKO, SIA</t>
  </si>
  <si>
    <t>aveko@aveko.lv</t>
  </si>
  <si>
    <t>56.894884, 25.197063</t>
  </si>
  <si>
    <t>AVL &amp; J, SIA</t>
  </si>
  <si>
    <t>info@avl.lv</t>
  </si>
  <si>
    <t>56.771093, 24.112575</t>
  </si>
  <si>
    <t>AW Latvia, SIA</t>
  </si>
  <si>
    <t>info@awl.lv</t>
  </si>
  <si>
    <t>57.42315560743081, 25.88654740051408</t>
  </si>
  <si>
    <t>B-VALT Constructions, SIA</t>
  </si>
  <si>
    <t>bvaltnamsaimnieks.lv - https://bvaltnamsaimnieks.lv</t>
  </si>
  <si>
    <t>57.34407335041081, 25.13634046858669</t>
  </si>
  <si>
    <t>B&amp;B kokmateriāli, SIA</t>
  </si>
  <si>
    <t>bbkokmateriali@gmail.com</t>
  </si>
  <si>
    <t>57.186904, 24.729939</t>
  </si>
  <si>
    <t>Bākūži AB, SIA</t>
  </si>
  <si>
    <t>aivisbrimerbergs@inbox.lv</t>
  </si>
  <si>
    <t>56.885783, 26.256690</t>
  </si>
  <si>
    <t>BALGA, SIA</t>
  </si>
  <si>
    <t>balga55@inbox.lv</t>
  </si>
  <si>
    <t>57.079073, 25.833816</t>
  </si>
  <si>
    <t>BALTFURU, SIA</t>
  </si>
  <si>
    <t>edgars@furu.lv</t>
  </si>
  <si>
    <t>57.083506, 22.812932</t>
  </si>
  <si>
    <t>BBidea, SIA</t>
  </si>
  <si>
    <t>sales@woodpainters.lv</t>
  </si>
  <si>
    <t>56.866553, 24.174794</t>
  </si>
  <si>
    <t>BCE, SIA</t>
  </si>
  <si>
    <t>info@bce.lv</t>
  </si>
  <si>
    <t>56.62583303895561, 23.699679019037887</t>
  </si>
  <si>
    <t>BELWOOD, SIA</t>
  </si>
  <si>
    <t>evgenija@belwood.lv</t>
  </si>
  <si>
    <t>55.93043927407299, 26.61539920536633</t>
  </si>
  <si>
    <t>Bērnu atbalsta centrs "PALET"</t>
  </si>
  <si>
    <t>"Mazie Kangari", Allazu pagasts, Siguldas novads, LV-2154</t>
  </si>
  <si>
    <t>Bērzi Plus, SIA</t>
  </si>
  <si>
    <t>info@berziplus.lv</t>
  </si>
  <si>
    <t>-https://berziplus.lv/ - https://berziplus.lv/</t>
  </si>
  <si>
    <t>57.129668, 21.799177</t>
  </si>
  <si>
    <t>Best Timber, SIA</t>
  </si>
  <si>
    <t>best.timber@inbox.lv</t>
  </si>
  <si>
    <t>55.884624, 27.168996</t>
  </si>
  <si>
    <t>Bitus Latvia SIA</t>
  </si>
  <si>
    <t>didzis.liepins@bitus.lv</t>
  </si>
  <si>
    <t>57.502374, 25.368322</t>
  </si>
  <si>
    <t>Bohman Riga Hardwoods, SIA</t>
  </si>
  <si>
    <t>andris.pogulis@bohmans-dlh.lv</t>
  </si>
  <si>
    <t>https://bohmans-dlh.lv/</t>
  </si>
  <si>
    <t>56.955139, 24.230879</t>
  </si>
  <si>
    <t>BONO, SIA</t>
  </si>
  <si>
    <t>info@bonotimber.com</t>
  </si>
  <si>
    <t>bonotimber.com - https://bonotimber.com</t>
  </si>
  <si>
    <t>BS-HOLZ, SIA</t>
  </si>
  <si>
    <t>BS-HOLZ@BS-HOLZ.LV</t>
  </si>
  <si>
    <t>57.256204, 24.646241</t>
  </si>
  <si>
    <t>Būvelementi, SIA</t>
  </si>
  <si>
    <t>buvelementi@inbox.lv</t>
  </si>
  <si>
    <t>buvelementi.lv - https://buvelementi.lv</t>
  </si>
  <si>
    <t>56.722942, 24.371283</t>
  </si>
  <si>
    <t>Carpenter, SIA</t>
  </si>
  <si>
    <t>Woodeco89@gmail.com</t>
  </si>
  <si>
    <t>57.52448569066486, 24.806356310470964</t>
  </si>
  <si>
    <t>Certa Pallets</t>
  </si>
  <si>
    <t>https://certapallets.lv</t>
  </si>
  <si>
    <t>Rusonu iela 24 - 20, Riga, LV-1057</t>
  </si>
  <si>
    <t>Čiekuriņi</t>
  </si>
  <si>
    <t>ciekurini@inbox.lv</t>
  </si>
  <si>
    <t>Sutri, Sutru pagasts, Livanu novads</t>
  </si>
  <si>
    <t>CIETKOKS, SIA</t>
  </si>
  <si>
    <t>cietkoks@cietkoks.lv</t>
  </si>
  <si>
    <t>57.000798, 22.748218</t>
  </si>
  <si>
    <t>Damaksnis, SIA</t>
  </si>
  <si>
    <t>juris.damaksnis@apollo.lv</t>
  </si>
  <si>
    <t>56.864136, 26.240057</t>
  </si>
  <si>
    <t>DANFORT WOOD, SIA</t>
  </si>
  <si>
    <t>danfort2008@inbox.lv</t>
  </si>
  <si>
    <t>56.952923, 23.981647</t>
  </si>
  <si>
    <t>DGR, SIA</t>
  </si>
  <si>
    <t>arda.office@gmail.com</t>
  </si>
  <si>
    <t>56.687056621741135, 21.32385248285401</t>
  </si>
  <si>
    <t>Dižmežs</t>
  </si>
  <si>
    <t>info@dizmezs.lv</t>
  </si>
  <si>
    <t>"Dižmeži", Krustpils pag., Jēkabpils nov., Latvija, LV-5204</t>
  </si>
  <si>
    <t>Dižmežs, SIA</t>
  </si>
  <si>
    <t>info@woodensoul.eu</t>
  </si>
  <si>
    <t>56.53333432651989, 25.849282845784078</t>
  </si>
  <si>
    <t>DKAwood, SIA</t>
  </si>
  <si>
    <t>dkawood@inbox.lv</t>
  </si>
  <si>
    <t>57.023916, 24.129491</t>
  </si>
  <si>
    <t>DLLA, SIA</t>
  </si>
  <si>
    <t>56.53425758816398, 25.999910020439554</t>
  </si>
  <si>
    <t>Dockers, SIA</t>
  </si>
  <si>
    <t>janis@dokers.lv</t>
  </si>
  <si>
    <t>https://dokers.lv/</t>
  </si>
  <si>
    <t>56.87143205946135, 24.347224080322434</t>
  </si>
  <si>
    <t>Dzenis, SIA</t>
  </si>
  <si>
    <t>dzeniskoki@inbox.lv</t>
  </si>
  <si>
    <t>56.7416123338154, 24.382626878591044</t>
  </si>
  <si>
    <t>Dzērve</t>
  </si>
  <si>
    <t>siadzerve@inbox.lv</t>
  </si>
  <si>
    <t>dzerve.lv - https://dzerve.lv</t>
  </si>
  <si>
    <t>Smiltenes novads, Varinu pagasts, Varini, Papardes, LV-4726</t>
  </si>
  <si>
    <t>e-koks</t>
  </si>
  <si>
    <t>edgars_avotins@inbox.lv</t>
  </si>
  <si>
    <t>"Galenieki", Bilskas pagasts, Smiltenes novads, LV-4706</t>
  </si>
  <si>
    <t>Easywood</t>
  </si>
  <si>
    <t>info@easywood.lv</t>
  </si>
  <si>
    <t>easywood.lv - https://easywood.lv</t>
  </si>
  <si>
    <t>Mezrupnieku iela 6A, Jekabpils, Jekabpils novads, LV-5201</t>
  </si>
  <si>
    <t>Edelwood, SIA</t>
  </si>
  <si>
    <t>karlis@edelwood.lv</t>
  </si>
  <si>
    <t>56.916105, 21.894746</t>
  </si>
  <si>
    <t>EngiTec, SIA</t>
  </si>
  <si>
    <t>grigorjevai@inbox.lv</t>
  </si>
  <si>
    <t>56.812627, 24.437264</t>
  </si>
  <si>
    <t>EVRO WOOD, SIA</t>
  </si>
  <si>
    <t>evro_wood@inbox.lv</t>
  </si>
  <si>
    <t>Tirgus laukums 1, Preiļi, Preiļu nov., LV-5301</t>
  </si>
  <si>
    <t>FIZĀLIS, IU</t>
  </si>
  <si>
    <t>iufizalis@inbox.lv</t>
  </si>
  <si>
    <t>57.206581, 26.699327</t>
  </si>
  <si>
    <t>Flora, SIA</t>
  </si>
  <si>
    <t>FLORA@FLORA.LV</t>
  </si>
  <si>
    <t>https://flora.lv/</t>
  </si>
  <si>
    <t>56.629946, 23.702144</t>
  </si>
  <si>
    <t>Folkland Home, SIA</t>
  </si>
  <si>
    <t>info@folkland.lv</t>
  </si>
  <si>
    <t>57.759923, 25.983911</t>
  </si>
  <si>
    <t>Freiga, SIA</t>
  </si>
  <si>
    <t>sia.freiga@gmail.com</t>
  </si>
  <si>
    <t>57.142540, 22.546403</t>
  </si>
  <si>
    <t>Freimans Timber Constructions, SIA</t>
  </si>
  <si>
    <t>info@freimans.com</t>
  </si>
  <si>
    <t>https://freimans.com/</t>
  </si>
  <si>
    <t>56.899099, 22.083689</t>
  </si>
  <si>
    <t>GARANTS, SIA</t>
  </si>
  <si>
    <t>garants@garantwood.com</t>
  </si>
  <si>
    <t>57.887893156896055, 25.35571615289319</t>
  </si>
  <si>
    <t>GB KOKS</t>
  </si>
  <si>
    <t>Muižas 6, Murmastienes pag., Varakļānu nov., Latvija, LV-4835</t>
  </si>
  <si>
    <t>GBM</t>
  </si>
  <si>
    <t>GBM@GBM.LV</t>
  </si>
  <si>
    <t>Grik14, SIA (GEDIMO)</t>
  </si>
  <si>
    <t>girts@gedimo.lv</t>
  </si>
  <si>
    <t>facebook.com/KokmaterialiSalaspils - https://facebook.com/KokmaterialiSalaspils</t>
  </si>
  <si>
    <t xml:space="preserve"> ražotne ir izvietota Salaspilī, ražošanas teritorijā Lazdu ielā 1/1.</t>
  </si>
  <si>
    <t>GU DESIGN, SIA</t>
  </si>
  <si>
    <t>linda@gudesign.eu</t>
  </si>
  <si>
    <t>56.67159244066355, 22.45921719802669</t>
  </si>
  <si>
    <t>IMK, SIA</t>
  </si>
  <si>
    <t>imk@inbox.lv</t>
  </si>
  <si>
    <t>http://www.imksia.lv/</t>
  </si>
  <si>
    <t>56.966637, 21.927122</t>
  </si>
  <si>
    <t>Jauda-koks LTD</t>
  </si>
  <si>
    <t>jauda-koks@jauda-koks.lv</t>
  </si>
  <si>
    <t>https://www.jauda-koks.lv/</t>
  </si>
  <si>
    <t>56.911337365407, 24.949331244403044</t>
  </si>
  <si>
    <t>Jaunpuntuži, SIA</t>
  </si>
  <si>
    <t>v.zenkevics@jaunpuntuzi.lv</t>
  </si>
  <si>
    <t>56.989435, 24.127762</t>
  </si>
  <si>
    <t>JAVISI, SIA</t>
  </si>
  <si>
    <t>javisi@inbox.lv</t>
  </si>
  <si>
    <t>56.686623, 27.554445</t>
  </si>
  <si>
    <t>JC WOOD"</t>
  </si>
  <si>
    <t>info@jcwood.lv</t>
  </si>
  <si>
    <t>www.jcwood.lv - https://www.jcwood.lv</t>
  </si>
  <si>
    <t>Cirulu iela 49, Kalngale, Carnikavas pagasts, Adazu novads, LV-2163</t>
  </si>
  <si>
    <t>JĒKABPILS KOKAPSTRĀDE, SIA</t>
  </si>
  <si>
    <t>info@jka.lv</t>
  </si>
  <si>
    <t>http://jka.lv/index.php/kontakti/</t>
  </si>
  <si>
    <t>56.506564, 25.900136</t>
  </si>
  <si>
    <t>Jelgawood, SIA</t>
  </si>
  <si>
    <t>jelgawood@inbox.lv</t>
  </si>
  <si>
    <t>http://www.jelgawood.lv/</t>
  </si>
  <si>
    <t>56.689041, 23.509411</t>
  </si>
  <si>
    <t>JIKE Z, SIA</t>
  </si>
  <si>
    <t>jana.zivtina@inbox.lv</t>
  </si>
  <si>
    <t>57.06134781245139, 25.828108432531582</t>
  </si>
  <si>
    <t>JJ Koks, SIA</t>
  </si>
  <si>
    <t>karklins2007@inbox.lv</t>
  </si>
  <si>
    <t>57.54790782596209, 22.50437186931649</t>
  </si>
  <si>
    <t>JUMEIK, SIA</t>
  </si>
  <si>
    <t>info@jumeik.lv</t>
  </si>
  <si>
    <t>57.08832104091912, 24.517623684440785</t>
  </si>
  <si>
    <t>Juniperus, SIA</t>
  </si>
  <si>
    <t>56.59872607510754, 25.516319799848734</t>
  </si>
  <si>
    <t>Kartex, SIA</t>
  </si>
  <si>
    <t>kartexwood@gmail.com</t>
  </si>
  <si>
    <t>56.822966, 24.021577</t>
  </si>
  <si>
    <t>KM Firewood</t>
  </si>
  <si>
    <t>karlis@kmforestry.lv</t>
  </si>
  <si>
    <t>"Centra Stukmaņi", Līgo pag., Gulbenes nov., Latvija, LV-4421</t>
  </si>
  <si>
    <t>Koka Paletes Latvija, SIA</t>
  </si>
  <si>
    <t>info@kokapaletes.lv</t>
  </si>
  <si>
    <t>kokapaletes.lv - https://kokapaletes.lv</t>
  </si>
  <si>
    <t>56.9147709715685, 24.20220721870986</t>
  </si>
  <si>
    <t>Kokmateriālu tirdzniecības grupa, SIA</t>
  </si>
  <si>
    <t>koki@koki.lv</t>
  </si>
  <si>
    <t>56.922595, 24.208927</t>
  </si>
  <si>
    <t>Kokrade, SIA</t>
  </si>
  <si>
    <t>kalvis.punte@gmail.com</t>
  </si>
  <si>
    <t>57.511557, 26.185555</t>
  </si>
  <si>
    <t>Krauss</t>
  </si>
  <si>
    <t>info@krauss.lv</t>
  </si>
  <si>
    <t>„Mūrnieki 1”, Klintaines pagasts, Pļaviņu novads, Latvija, LV-5120</t>
  </si>
  <si>
    <t>KUBX, SIA</t>
  </si>
  <si>
    <t>kaspars@kubx.lv</t>
  </si>
  <si>
    <t>https://www.kubx.lv/</t>
  </si>
  <si>
    <t>57.02698546176214, 22.794356479114036</t>
  </si>
  <si>
    <t>Kurzemes dabas fondi, SIA</t>
  </si>
  <si>
    <t>ainars@kdf.lv</t>
  </si>
  <si>
    <t>56.708832, 22.650104</t>
  </si>
  <si>
    <t>KZ Rogas, SIA</t>
  </si>
  <si>
    <t>kzrogas@gmail.com</t>
  </si>
  <si>
    <t>56.651410, 25.404982</t>
  </si>
  <si>
    <t>LAMELA, SIA</t>
  </si>
  <si>
    <t>info@lamela.lv</t>
  </si>
  <si>
    <t>56.938009, 24.175967</t>
  </si>
  <si>
    <t>Latapis, SIA</t>
  </si>
  <si>
    <t>arnicans.uldis@inbox.lv</t>
  </si>
  <si>
    <t>56.915610233864854, 24.141165152702523</t>
  </si>
  <si>
    <t>LatIgMa, SIA</t>
  </si>
  <si>
    <t>57.286185, 22.003554</t>
  </si>
  <si>
    <t>Latvia Packing, SIA</t>
  </si>
  <si>
    <t>kaspars.elarts@latviapacking.lv</t>
  </si>
  <si>
    <t>latviapacking.lv - https://latviapacking.lv</t>
  </si>
  <si>
    <t>56.56905068423171, 23.30603071509618</t>
  </si>
  <si>
    <t>Latvijas Ozols, SIA</t>
  </si>
  <si>
    <t>info@latvijasozols.com</t>
  </si>
  <si>
    <t>Baznīcas iela 12A-34, Tukums, Tukuma nov.</t>
  </si>
  <si>
    <t>LDM, SIA</t>
  </si>
  <si>
    <t>ldm@ldm.lv</t>
  </si>
  <si>
    <t>http://www.ldm.lv/kontakti/</t>
  </si>
  <si>
    <t>56.543439, 23.704282</t>
  </si>
  <si>
    <t>LG Holz, SIA</t>
  </si>
  <si>
    <t>lgholz@inbox.lv</t>
  </si>
  <si>
    <t>56.561892, 26.937446</t>
  </si>
  <si>
    <t>LIELANTENI"</t>
  </si>
  <si>
    <t>www.lielanteni.lv - https://www.lielanteni.lv</t>
  </si>
  <si>
    <t>"Lielanteni", Suntazu pagasts, Ogres novads, LV-5060</t>
  </si>
  <si>
    <t>LIKTENIS, SIA</t>
  </si>
  <si>
    <t>koki@liktenis.lv</t>
  </si>
  <si>
    <t>liktenis.lv - https://liktenis.lv</t>
  </si>
  <si>
    <t>56.945263, 23.611888</t>
  </si>
  <si>
    <t>Lord Deko, SIA</t>
  </si>
  <si>
    <t>lorddeko@inbox.lv</t>
  </si>
  <si>
    <t>- - https://-</t>
  </si>
  <si>
    <t>56.841922, 23.035966</t>
  </si>
  <si>
    <t>Luksarta</t>
  </si>
  <si>
    <t>luksarta@gmail.com</t>
  </si>
  <si>
    <t>LV Timber</t>
  </si>
  <si>
    <t>info@lvtimber.lv</t>
  </si>
  <si>
    <t>Lejas Dzeņi Lobērģi, Bilskas pagasts, LV-4706 Lettonia</t>
  </si>
  <si>
    <t>Mālpils Timber, SIA</t>
  </si>
  <si>
    <t>emilsbogoudinovs@inbox.lv</t>
  </si>
  <si>
    <t>57.01844160517456, 24.959347137976177</t>
  </si>
  <si>
    <t>MAME GROUP, SIA</t>
  </si>
  <si>
    <t>info@mamegroup.lv</t>
  </si>
  <si>
    <t>56.661122048399385, 24.954026378627567</t>
  </si>
  <si>
    <t>MARROL'S, SIA</t>
  </si>
  <si>
    <t>latwoodeco@gmail.com</t>
  </si>
  <si>
    <t>56.925981, 22.559202</t>
  </si>
  <si>
    <t>MARS, SIA</t>
  </si>
  <si>
    <t>info@mars-kokapstrade.lv</t>
  </si>
  <si>
    <t>http://mars-kokapstrade.lv/</t>
  </si>
  <si>
    <t>56.956018, 22.009421</t>
  </si>
  <si>
    <t>Mazais Kastanis, IK</t>
  </si>
  <si>
    <t>mazaiskastanis@inbox.lv</t>
  </si>
  <si>
    <t>57.437088, 25.605507</t>
  </si>
  <si>
    <t>MB WOOD PALETTS"</t>
  </si>
  <si>
    <t>Sergeja Eizensteina iela 69 - 88, Riga, LV-1079</t>
  </si>
  <si>
    <t>MDD GRUPA, SIA</t>
  </si>
  <si>
    <t>mddgrupa@inbox.lv</t>
  </si>
  <si>
    <t>56.974487, 24.056480</t>
  </si>
  <si>
    <t>Meža Bites, SIA</t>
  </si>
  <si>
    <t>gunars.sturiska@inbox.lv</t>
  </si>
  <si>
    <t>57.312277, 26.169696</t>
  </si>
  <si>
    <t>Meža Dimzas, SIA</t>
  </si>
  <si>
    <t>priede.priede33@inbox.lv</t>
  </si>
  <si>
    <t>MG PALETES"</t>
  </si>
  <si>
    <t>Daugavas iela 22A, Madona, Madonas novads, LV-4801</t>
  </si>
  <si>
    <t>Miks D, SIA</t>
  </si>
  <si>
    <t>miksd@inbox.lv</t>
  </si>
  <si>
    <t>57.779569, 24.892930</t>
  </si>
  <si>
    <t>MnogoLat, SIA</t>
  </si>
  <si>
    <t>info@mnogolat.lv</t>
  </si>
  <si>
    <t>56.52277622093393, 27.36670914911542</t>
  </si>
  <si>
    <t>Nomis, SIA</t>
  </si>
  <si>
    <t>nomis53@inbox.lv</t>
  </si>
  <si>
    <t>56.341438, 27.176744</t>
  </si>
  <si>
    <t>Nordic Timber, SIA</t>
  </si>
  <si>
    <t>info@nordictimber.lv</t>
  </si>
  <si>
    <t>57.236770, 22.569229</t>
  </si>
  <si>
    <t>NORDLAND TIMBER, SIA</t>
  </si>
  <si>
    <t>57.580852, 25.774916</t>
  </si>
  <si>
    <t>Oakland LV, SIA</t>
  </si>
  <si>
    <t>oak@oakland.lv</t>
  </si>
  <si>
    <t>56.916046, 21.896089</t>
  </si>
  <si>
    <t>Ogres galdnieks, SIA</t>
  </si>
  <si>
    <t>ogresgaldnieks@inbox.lv</t>
  </si>
  <si>
    <t>56.824103, 24.650769</t>
  </si>
  <si>
    <t>Opus Wood, SIA</t>
  </si>
  <si>
    <t>info@opuswood.lv</t>
  </si>
  <si>
    <t>56.704778, 23.473696</t>
  </si>
  <si>
    <t>OTTO &amp; LEO, SIA</t>
  </si>
  <si>
    <t>info@apdaresdeli.lv</t>
  </si>
  <si>
    <t>Bukaišu iela 2, Zemgales priekšpilsēta, Rīga, LV-1004, Lettonia</t>
  </si>
  <si>
    <t>OU Greenergie</t>
  </si>
  <si>
    <t>td@greenergie.ee</t>
  </si>
  <si>
    <t>Pärnumaa, Pärnu linn, Kooli tn 69-21, 80016</t>
  </si>
  <si>
    <t>PAKĀPIENS, SIA</t>
  </si>
  <si>
    <t>atj@inbox.lv</t>
  </si>
  <si>
    <t>56.595471, 24.533047</t>
  </si>
  <si>
    <t>Paletes Tev, SIA</t>
  </si>
  <si>
    <t>paletes.tev@gmail.com</t>
  </si>
  <si>
    <t>Pallet Timber Company</t>
  </si>
  <si>
    <t>pallet.timbercom@gmail.com</t>
  </si>
  <si>
    <t>Stirnu iela 4 - 5, Riga, LV-1082</t>
  </si>
  <si>
    <t>Pallogs</t>
  </si>
  <si>
    <t>m@pallogs.lv</t>
  </si>
  <si>
    <t>Brīvības iela 4b , Ogre, Latvija, LV-5001</t>
  </si>
  <si>
    <t>PALWOOD, SIA</t>
  </si>
  <si>
    <t>sia.palwood@gmail.com</t>
  </si>
  <si>
    <t>56.866407991156706, 24.175323054785142</t>
  </si>
  <si>
    <t>Papa Wood, SIA</t>
  </si>
  <si>
    <t>info@papawood.eu</t>
  </si>
  <si>
    <t>Pēterkoks, SIA</t>
  </si>
  <si>
    <t>office@peterkoks.eu</t>
  </si>
  <si>
    <t>peterkoks.eu - https://peterkoks.eu</t>
  </si>
  <si>
    <t>56.792495781186496, 23.92906728905967</t>
  </si>
  <si>
    <t>Planka, SIA</t>
  </si>
  <si>
    <t>planka33@gmail.com</t>
  </si>
  <si>
    <t>http://www.planka.lv/</t>
  </si>
  <si>
    <t>56.950171, 21.786344</t>
  </si>
  <si>
    <t>Profipak SL"</t>
  </si>
  <si>
    <t>sandris@profipaksl.lv</t>
  </si>
  <si>
    <t>www.profipaksl.lv - https://www.profipaksl.lv</t>
  </si>
  <si>
    <t>"Sauliesi", Iecavas pagasts, Bauskas novads, LV-3913, Kekavas novads, Kekavas pagasts, Plakanciems, Kalnlejas, LV-2113</t>
  </si>
  <si>
    <t>QHOUS, SIA</t>
  </si>
  <si>
    <t>armands.sonmanis@qhous.com</t>
  </si>
  <si>
    <t>56.60646561124397, 25.248180355913703</t>
  </si>
  <si>
    <t>REK, SIA</t>
  </si>
  <si>
    <t>janis.brangulis@inbox.lv</t>
  </si>
  <si>
    <t>Riga Parket, SIA</t>
  </si>
  <si>
    <t>paulis.sats@rigaparket.lv</t>
  </si>
  <si>
    <t>https://rigaparket.lv/</t>
  </si>
  <si>
    <t>57.333535, 24.488915</t>
  </si>
  <si>
    <t>RINO GRUPA, SIA</t>
  </si>
  <si>
    <t>info@rinogrupa.lv</t>
  </si>
  <si>
    <t>56.819959333643844, 24.562463784531587</t>
  </si>
  <si>
    <t>RK Trans Trade LTD, SIA</t>
  </si>
  <si>
    <t>rkttlv@gmail.com</t>
  </si>
  <si>
    <t>56.923660, 24.185025</t>
  </si>
  <si>
    <t>RPZ, SIA</t>
  </si>
  <si>
    <t>greenrock.lv@gmail.com</t>
  </si>
  <si>
    <t>Sofijas iela 4 - 57, Rīga, LV-1005</t>
  </si>
  <si>
    <t>RZ PALETES"</t>
  </si>
  <si>
    <t>Robezu iela 45, Jurmala, LV-2012</t>
  </si>
  <si>
    <t>Sabiedrība ar ierobežotu atbildību "Paletro"</t>
  </si>
  <si>
    <t>portugalespalete@inbox.lv</t>
  </si>
  <si>
    <t>www.portugalespalete.com - https://www.portugalespalete.com</t>
  </si>
  <si>
    <t>Murjanu iela 34 - 29, Riga, LV-1064</t>
  </si>
  <si>
    <t>SAFEKS PALETES"</t>
  </si>
  <si>
    <t>"Laci", Rendas pagasts, Kuldigas novads, LV-3319</t>
  </si>
  <si>
    <t>Salacas meži, SIA</t>
  </si>
  <si>
    <t>salacasmezi@inbox.lv</t>
  </si>
  <si>
    <t>Rūpniecības iela 2A - 2, Mazsalaca, Valmieras nov., LV-4215</t>
  </si>
  <si>
    <t>SaltuS, SIA</t>
  </si>
  <si>
    <t>info@saltus.lv</t>
  </si>
  <si>
    <t>57.020787, 25.831612</t>
  </si>
  <si>
    <t>SANTALS, SIA</t>
  </si>
  <si>
    <t>direktors@santals.lv</t>
  </si>
  <si>
    <t>http://santals.lv/sant_uk/</t>
  </si>
  <si>
    <t>57.461606, 26.209097</t>
  </si>
  <si>
    <t>Saules Koka Amatnieks, SIA</t>
  </si>
  <si>
    <t>maris@sauleskokaamatnieks.lv</t>
  </si>
  <si>
    <t>56.764082, 22.983637</t>
  </si>
  <si>
    <t>SCANDI, SIA</t>
  </si>
  <si>
    <t>info@scandi.lv</t>
  </si>
  <si>
    <t>https://scandi.lv/</t>
  </si>
  <si>
    <t>Rūpniecības iela 10, Talsi, Talsu nov.</t>
  </si>
  <si>
    <t>SELKO, SIA</t>
  </si>
  <si>
    <t>info@selko.lv</t>
  </si>
  <si>
    <t>selko.lv - https://selko.lv</t>
  </si>
  <si>
    <t>56.88686352438114, 24.938300620391832</t>
  </si>
  <si>
    <t>SIA 'PALLET TIMBER COMPANY'</t>
  </si>
  <si>
    <t>www.paletes.lv - https://www.paletes.lv</t>
  </si>
  <si>
    <t>Granita iela 25, Acone, Salaspils pagasts, LV-2119, Salaspils novads</t>
  </si>
  <si>
    <t>SIA "AM Paletes"</t>
  </si>
  <si>
    <t>amp1@inbox.lv</t>
  </si>
  <si>
    <t>Nameja iela 30 - 67, Jekabpils, Jekabpils novads, LV-5201</t>
  </si>
  <si>
    <t>SIA "Autokrāsu palete"</t>
  </si>
  <si>
    <t>Biekensalas iela 8, Riga, LV-1004</t>
  </si>
  <si>
    <t>SIA "Nelle"</t>
  </si>
  <si>
    <t>kurinamais@krizdole.lv</t>
  </si>
  <si>
    <t>www.krizdole.lv - https://www.krizdole.lv</t>
  </si>
  <si>
    <t>Braslas iela 29A - 9, Riga, LV-1084, Riga, Zvaigznaja gatve 9—42, LV-1082</t>
  </si>
  <si>
    <t>SIA "W.P.I."</t>
  </si>
  <si>
    <t>rolands.bundins@wpi.lv</t>
  </si>
  <si>
    <t>www.wpi.lv - https://www.wpi.lv</t>
  </si>
  <si>
    <t>Faktiskā adrese: Celtnieku iela 1j., Ķegums, LV-5020</t>
  </si>
  <si>
    <t>SIA Koka Paletes Latvija</t>
  </si>
  <si>
    <t>www.kokapaletes.lv - https://www.kokapaletes.lv</t>
  </si>
  <si>
    <t>Krustpils iela 67, Riga, LV-1057</t>
  </si>
  <si>
    <t>https://www.torvaldtimber.lv/</t>
  </si>
  <si>
    <t>56.8423266651001, 23.29348981528335</t>
  </si>
  <si>
    <t>SIA VT Timber</t>
  </si>
  <si>
    <t>agnis@vttimber.lv</t>
  </si>
  <si>
    <t>vttimber.lv - https://vttimber.lv</t>
  </si>
  <si>
    <t>56.89177089513691, 24.23274984176284</t>
  </si>
  <si>
    <t>Sibirica, SIA</t>
  </si>
  <si>
    <t>56.937901, 24.048797</t>
  </si>
  <si>
    <t>Siguldas galdnieks, SIA</t>
  </si>
  <si>
    <t>andrisgoferts@gmail.com</t>
  </si>
  <si>
    <t>56.44614955455107, 23.922555210020665</t>
  </si>
  <si>
    <t>Silviko, SIA</t>
  </si>
  <si>
    <t>silvikozagetava@inbox.lv</t>
  </si>
  <si>
    <t>http://www.silviko.lv/</t>
  </si>
  <si>
    <t>57.573970, 25.176968</t>
  </si>
  <si>
    <t>SILZEMNIEKI, ZS</t>
  </si>
  <si>
    <t>info@sil.lv</t>
  </si>
  <si>
    <t>57.081085, 24.795314</t>
  </si>
  <si>
    <t>SK Palete"</t>
  </si>
  <si>
    <t>"Mezkalni", Rudbarzu pagasts, Kuldigas novads, LV-3324</t>
  </si>
  <si>
    <t>Skabarga, KB</t>
  </si>
  <si>
    <t>i-sparane@inbox.lv</t>
  </si>
  <si>
    <t>56.543882, 25.815471</t>
  </si>
  <si>
    <t>Šņepstu Jaunāres, ZS</t>
  </si>
  <si>
    <t>56.213720, 26.412437</t>
  </si>
  <si>
    <t>SS-BŪVE, SIA</t>
  </si>
  <si>
    <t>info@ss-buve.lv</t>
  </si>
  <si>
    <t>https://www.gulbuves.lv/</t>
  </si>
  <si>
    <t>57.542038, 25.385749</t>
  </si>
  <si>
    <t>STILLS, SIA</t>
  </si>
  <si>
    <t>stills@stills.lv</t>
  </si>
  <si>
    <t>woodbox.lv - https://woodbox.lv</t>
  </si>
  <si>
    <t>57.28312644556708, 22.63567108884856</t>
  </si>
  <si>
    <t>Straubek Furniture, SIA</t>
  </si>
  <si>
    <t>straubek@straubek.lv</t>
  </si>
  <si>
    <t>https://www.straubek.lv/</t>
  </si>
  <si>
    <t>57.371075, 25.019707</t>
  </si>
  <si>
    <t>STRIX, SIA</t>
  </si>
  <si>
    <t>peter@lke.lv</t>
  </si>
  <si>
    <t>56.990240, 24.117625</t>
  </si>
  <si>
    <t>TELLUSS, SIA</t>
  </si>
  <si>
    <t>info@telluss.lv</t>
  </si>
  <si>
    <t>https://telluss.lv/</t>
  </si>
  <si>
    <t>57.258927, 22.581613</t>
  </si>
  <si>
    <t>Timber J.A.M., SIA</t>
  </si>
  <si>
    <t>timberjam@gmail.com</t>
  </si>
  <si>
    <t>57.070577, 25.054408</t>
  </si>
  <si>
    <t>TIMBERIS, SIA (ELISTE)</t>
  </si>
  <si>
    <t>info@eliste.lv</t>
  </si>
  <si>
    <t>56.891275, 24.221924</t>
  </si>
  <si>
    <t>Timberlat, SIA</t>
  </si>
  <si>
    <t>info@timberlat.lv</t>
  </si>
  <si>
    <t>timberlat.lv - https://timberlat.lv</t>
  </si>
  <si>
    <t>56.925287, 23.914022</t>
  </si>
  <si>
    <t>TIMBERTIME, SIA</t>
  </si>
  <si>
    <t>info@sawntimber.lv</t>
  </si>
  <si>
    <t>timbertime.lv - https://timbertime.lv</t>
  </si>
  <si>
    <t>Rasiņas, Augšlīgatne, Līgatnes pagasts, LV-4108</t>
  </si>
  <si>
    <t>Trustimex, SIA</t>
  </si>
  <si>
    <t>janis@trustimex.lv</t>
  </si>
  <si>
    <t>56.998952, 24.266028</t>
  </si>
  <si>
    <t>UPESLĪČI-SUNTAŽI, SIA</t>
  </si>
  <si>
    <t>upeslici.suntazi@inbox.lv</t>
  </si>
  <si>
    <t>https://www.upeslici.lv/lv/</t>
  </si>
  <si>
    <t>56.90834997954666, 24.916583514395654</t>
  </si>
  <si>
    <t>Ūsi, SIA</t>
  </si>
  <si>
    <t>usi92@inbox.lv</t>
  </si>
  <si>
    <t>56.615211432118265, 21.735509751569467</t>
  </si>
  <si>
    <t>Vagonete, SIA</t>
  </si>
  <si>
    <t>info@vagonete.eu</t>
  </si>
  <si>
    <t>56.6077936045769, 25.68457409632023</t>
  </si>
  <si>
    <t>Vārpas 1, SIA</t>
  </si>
  <si>
    <t>info@varpas1.lv</t>
  </si>
  <si>
    <t>varpas1.lv - https://varpas1.lv</t>
  </si>
  <si>
    <t>57.75089582115695, 25.94796358736464</t>
  </si>
  <si>
    <t>VE WOOD, SIA</t>
  </si>
  <si>
    <t>birojs@vewood.lv</t>
  </si>
  <si>
    <t>vewood.lv - https://vewood.lv</t>
  </si>
  <si>
    <t>57.533032, 25.544581</t>
  </si>
  <si>
    <t>Vēri Z, SIA</t>
  </si>
  <si>
    <t>gundarszeipe@inbox.lv</t>
  </si>
  <si>
    <t>56.604457, 25.661060</t>
  </si>
  <si>
    <t>Vēvers, SIA</t>
  </si>
  <si>
    <t>vevers@vevers.lv</t>
  </si>
  <si>
    <t>vevers.eu - https://vevers.eu</t>
  </si>
  <si>
    <t>56.980089, 21.831440</t>
  </si>
  <si>
    <t>VG WOOD</t>
  </si>
  <si>
    <t>vgwood@inbox.lv</t>
  </si>
  <si>
    <t>Celtnieku iela 3 - 18, Malpils, Malpils pagasts, Siguldas novads, LV-2152</t>
  </si>
  <si>
    <t>Vidrižu Atvari, SIA</t>
  </si>
  <si>
    <t>57.336679, 24.682011</t>
  </si>
  <si>
    <t>Viļānu paletes"</t>
  </si>
  <si>
    <t>Brivibas iela 44 k-3, Vilani, Rezeknes novads, LV-4650</t>
  </si>
  <si>
    <t>VINGUĻSTRANSKOM, SIA</t>
  </si>
  <si>
    <t>vtk2007@inbox.lv</t>
  </si>
  <si>
    <t>56.501366, 27.369023</t>
  </si>
  <si>
    <t>Vītols M, SIA</t>
  </si>
  <si>
    <t>didzispolna@inbox.lv</t>
  </si>
  <si>
    <t>https://www.vitolsm.lv/</t>
  </si>
  <si>
    <t>56.902345, 26.116936</t>
  </si>
  <si>
    <t>Volmārkoks, SIA</t>
  </si>
  <si>
    <t>volmarisia@gmail.com</t>
  </si>
  <si>
    <t>56.337697, 26.781946</t>
  </si>
  <si>
    <t>Volter, SIA</t>
  </si>
  <si>
    <t>martins@gmkoks.com</t>
  </si>
  <si>
    <t>56.14707340801359, 21.17050220378781</t>
  </si>
  <si>
    <t>Volvit Ražošana un noliktava</t>
  </si>
  <si>
    <t>info@volvit.eu</t>
  </si>
  <si>
    <t>https://volvit.eu - https://volvit.eu/</t>
  </si>
  <si>
    <t>Rigas iela 230, Jekabpils, Jekabpils novads, LV-5202</t>
  </si>
  <si>
    <t>Vudlande, SIA</t>
  </si>
  <si>
    <t>dainis.sakalausks@vudlande.lv</t>
  </si>
  <si>
    <t>https://vudlande.lv/public/</t>
  </si>
  <si>
    <t>57.351321, 25.897886</t>
  </si>
  <si>
    <t>WL kokapstrāde</t>
  </si>
  <si>
    <t>"Apsites", Tebras, Kazdangas pagasts, Dienvidkurzemes novads, LV-3456</t>
  </si>
  <si>
    <t>Wolf Wood, SIA</t>
  </si>
  <si>
    <t>ozolinlauks@inbox.lv</t>
  </si>
  <si>
    <t>56.96086556651514, 26.284436072159956</t>
  </si>
  <si>
    <t>WOOD BOARD, SIA</t>
  </si>
  <si>
    <t>janis755@inbox.lv</t>
  </si>
  <si>
    <t>56.934587, 23.725649</t>
  </si>
  <si>
    <t>WOOD SERVICE, SIA</t>
  </si>
  <si>
    <t>wood-service@inbox.lv</t>
  </si>
  <si>
    <t>WOOD SOLUTIONS WORKSHOP, SIA</t>
  </si>
  <si>
    <t>woodsolutionsworkshop@gmail.com</t>
  </si>
  <si>
    <t>Republikas iela 10-3, Liepāja, LV-3401</t>
  </si>
  <si>
    <t>Wood4ex, SIA</t>
  </si>
  <si>
    <t>wood4ex@wood4ex.lv</t>
  </si>
  <si>
    <t>wood4ex.lv - https://wood4ex.lv</t>
  </si>
  <si>
    <t>56.614424, 24.540217</t>
  </si>
  <si>
    <t>WoodHeart, SIA</t>
  </si>
  <si>
    <t>talis@woodheart.lv</t>
  </si>
  <si>
    <t>57.501498, 25.292050</t>
  </si>
  <si>
    <t>Woodmart, SIA</t>
  </si>
  <si>
    <t>info@woodmart.lv</t>
  </si>
  <si>
    <t>56.891187, 24.217637</t>
  </si>
  <si>
    <t>Woodx, SIA</t>
  </si>
  <si>
    <t>tintekaspars@gmail.com</t>
  </si>
  <si>
    <t>56.429098, 21.012611</t>
  </si>
  <si>
    <t>WWL Houses, SIA</t>
  </si>
  <si>
    <t>office@wwl.lv</t>
  </si>
  <si>
    <t>56.795908, 23.618264</t>
  </si>
  <si>
    <t>Zemzarīši AB, SIA</t>
  </si>
  <si>
    <t>zemzarisiab@inbox.lv</t>
  </si>
  <si>
    <t>56.502460, 25.772037</t>
  </si>
  <si>
    <t>Zilvas Koks, SIA</t>
  </si>
  <si>
    <t>57.52147995297159, 25.1538963277279</t>
  </si>
  <si>
    <t>janis.griezes@gmail.com</t>
  </si>
  <si>
    <t>Ķiršu iela 4, Kandava, Tukuma novads, LV-3120, Latvija</t>
  </si>
  <si>
    <t>Žuburs 7, SIA</t>
  </si>
  <si>
    <t>vitolsm@gmail.com</t>
  </si>
  <si>
    <t>57.236210, 22.595545</t>
  </si>
  <si>
    <t>ZUSA, SIA</t>
  </si>
  <si>
    <t>info@zusa.lv</t>
  </si>
  <si>
    <t>zusa.lv - https://zusa.lv</t>
  </si>
  <si>
    <t>56.665336561053294, 22.423072644217754</t>
  </si>
  <si>
    <t>Laimdotas, SIA</t>
  </si>
  <si>
    <t>laimdotas@laimdotas.lv</t>
  </si>
  <si>
    <t>57.000136, 21.885738</t>
  </si>
  <si>
    <t>SIA "Paletes Tev"</t>
  </si>
  <si>
    <t>www.paletestev.lv - https://www.paletestev.lv</t>
  </si>
  <si>
    <t>"Vecbillites", Iecavas pagasts, Bauskas novads, LV-3913</t>
  </si>
  <si>
    <t>UAB Irmarim</t>
  </si>
  <si>
    <t>Rima Matijošienė</t>
  </si>
  <si>
    <t>info@irmarim.lt</t>
  </si>
  <si>
    <t>http://www.irmarim.lt</t>
  </si>
  <si>
    <t>UAB Viešvė</t>
  </si>
  <si>
    <t>Rimantas</t>
  </si>
  <si>
    <t>rimantas@viesve.lt</t>
  </si>
  <si>
    <t>http://www.viesve.lt</t>
  </si>
  <si>
    <t>UAB WIS</t>
  </si>
  <si>
    <t>Kaminskas</t>
  </si>
  <si>
    <t>g.kaminskas@gkf.lt</t>
  </si>
  <si>
    <t>https://wis.lt</t>
  </si>
  <si>
    <t>V.indrisiuno</t>
  </si>
  <si>
    <t>Rolandas</t>
  </si>
  <si>
    <t>rolandaspetrauskas66@gmail.com</t>
  </si>
  <si>
    <t>https://www.medienosgaminiai.com</t>
  </si>
  <si>
    <t>UAB STIPAS</t>
  </si>
  <si>
    <t>Linas</t>
  </si>
  <si>
    <t>linas@stipas.lt</t>
  </si>
  <si>
    <t>https://stipas.lt</t>
  </si>
  <si>
    <t>UAB REMDA</t>
  </si>
  <si>
    <t>Darius</t>
  </si>
  <si>
    <t>remda.uab@gmail.com</t>
  </si>
  <si>
    <t>http://www.remda.lt</t>
  </si>
  <si>
    <t>UAB Galanis</t>
  </si>
  <si>
    <t>Jakaitis</t>
  </si>
  <si>
    <t>info@galanis.lt</t>
  </si>
  <si>
    <t>https://galanis.lt</t>
  </si>
  <si>
    <t>UAB Įranga / STAKMA</t>
  </si>
  <si>
    <t>Mantas Zimnickas</t>
  </si>
  <si>
    <t>370 638 90199</t>
  </si>
  <si>
    <t>http://www.stakma.lt</t>
  </si>
  <si>
    <t>Remigijus Jakaitis</t>
  </si>
  <si>
    <t>remigijus.jakaitis@gmail.com</t>
  </si>
  <si>
    <t>UAB IRMARIM</t>
  </si>
  <si>
    <t>UAB Solisko</t>
  </si>
  <si>
    <t>UAB Linego</t>
  </si>
  <si>
    <t>linaszavis@gmail.com</t>
  </si>
  <si>
    <t>UAB Timber Cabins</t>
  </si>
  <si>
    <t>darius@meistronamai.lt</t>
  </si>
  <si>
    <t>https://www.timbercabins.lt</t>
  </si>
  <si>
    <t>MB Kavanas</t>
  </si>
  <si>
    <t>Eugenijus</t>
  </si>
  <si>
    <t>mbkavanas@gmail.com</t>
  </si>
  <si>
    <t>JSC Linmede</t>
  </si>
  <si>
    <t>Sigitas</t>
  </si>
  <si>
    <t>sigitas@linmede.lt</t>
  </si>
  <si>
    <t>http://www.linmede.lt/en/home/</t>
  </si>
  <si>
    <t>UAB DIDNERIAI</t>
  </si>
  <si>
    <t>Aleksey Nesterov</t>
  </si>
  <si>
    <t>nesterov@mash-import.com</t>
  </si>
  <si>
    <t>http://www.didneriai.lt</t>
  </si>
  <si>
    <t>UAB ARBENA</t>
  </si>
  <si>
    <t>Audrius Katauskas</t>
  </si>
  <si>
    <t>audrius@arbena.lt</t>
  </si>
  <si>
    <t>Baltic Timber</t>
  </si>
  <si>
    <t>Arūnas</t>
  </si>
  <si>
    <t>arunas@baltictimber.lt</t>
  </si>
  <si>
    <t>https://www.baltictimber.lt</t>
  </si>
  <si>
    <t>UAB Siberia LT</t>
  </si>
  <si>
    <t>Vaidotas</t>
  </si>
  <si>
    <t>info@siberia.lt</t>
  </si>
  <si>
    <t>https://siberia.lt</t>
  </si>
  <si>
    <t>UAB VIGIDAS PACK</t>
  </si>
  <si>
    <t>Paulius Damasas</t>
  </si>
  <si>
    <t>paulius@vigidas.lt</t>
  </si>
  <si>
    <t>https://www.vigidaspack.lt</t>
  </si>
  <si>
    <t>UAB Baltic hewer</t>
  </si>
  <si>
    <t>Ramunas</t>
  </si>
  <si>
    <t>baltichewer@gmail.com</t>
  </si>
  <si>
    <t>https://baltichewer.com</t>
  </si>
  <si>
    <t>UAB LTFIREWOOD</t>
  </si>
  <si>
    <t>Vaidas Puodziukas</t>
  </si>
  <si>
    <t>vaidas@ltfirewood.com</t>
  </si>
  <si>
    <t>370 683 16153</t>
  </si>
  <si>
    <t>https://www.ltfirewood.com</t>
  </si>
  <si>
    <t>UAB Mano agro</t>
  </si>
  <si>
    <t>Edgaras Sudeikis</t>
  </si>
  <si>
    <t>edgaras@sudeikis.lt</t>
  </si>
  <si>
    <t>https://manoagro.lt</t>
  </si>
  <si>
    <t>UAB BAGETA</t>
  </si>
  <si>
    <t>Tomas Poderis</t>
  </si>
  <si>
    <t>tomas@bageta.lt</t>
  </si>
  <si>
    <t>370 675 35855</t>
  </si>
  <si>
    <t>https://www.bageta.lt</t>
  </si>
  <si>
    <t>Modulina, MB</t>
  </si>
  <si>
    <t>Zilvinas Bitinas</t>
  </si>
  <si>
    <t>zilvinas@modulina.lt</t>
  </si>
  <si>
    <t>370 698 31898</t>
  </si>
  <si>
    <t>https://www.modulina.lt</t>
  </si>
  <si>
    <t>Ž. Mičiulio PĮ</t>
  </si>
  <si>
    <t>Žilvinas</t>
  </si>
  <si>
    <t>zilvinostakles@gmail.com</t>
  </si>
  <si>
    <t>JSC Europaletes</t>
  </si>
  <si>
    <t>Edgaras Krusas</t>
  </si>
  <si>
    <t>edgaruik@gmail.com</t>
  </si>
  <si>
    <t>UAB Pro Lignum</t>
  </si>
  <si>
    <t>Julius Adomaitis</t>
  </si>
  <si>
    <t>info@pro-lignum.lt</t>
  </si>
  <si>
    <t>UAB S. Danielius ir Ko</t>
  </si>
  <si>
    <t>Saulius</t>
  </si>
  <si>
    <t>sdko.fabrikas@gmail.com</t>
  </si>
  <si>
    <t>https://www.sdko.lt</t>
  </si>
  <si>
    <t>UAB Velstida</t>
  </si>
  <si>
    <t>Juozas Zalalis</t>
  </si>
  <si>
    <t>info@velstida.lt</t>
  </si>
  <si>
    <t>UAB Medžio fabrikas NIDA</t>
  </si>
  <si>
    <t>Giedrius</t>
  </si>
  <si>
    <t>Info@woodfactory.lt</t>
  </si>
  <si>
    <t>370 65545625</t>
  </si>
  <si>
    <t>https://www.woodfactory.lt</t>
  </si>
  <si>
    <t>UAB Gelmesta</t>
  </si>
  <si>
    <t>Donatas Jankauskas</t>
  </si>
  <si>
    <t>donatas.jankauskas@gelmesta.lt</t>
  </si>
  <si>
    <t>https://gelmesta.lt</t>
  </si>
  <si>
    <t>UAB DEKOBETONAS</t>
  </si>
  <si>
    <t>Lorensas Giedraitis</t>
  </si>
  <si>
    <t>dekobetonas@gmail.com</t>
  </si>
  <si>
    <t>https://www.dekobetonas.lt</t>
  </si>
  <si>
    <t>UAB MARSEMUS</t>
  </si>
  <si>
    <t>Laimis</t>
  </si>
  <si>
    <t>info@marsemus.lt</t>
  </si>
  <si>
    <t>http://www.marsemus.lt</t>
  </si>
  <si>
    <t>DG Medžio Anglis</t>
  </si>
  <si>
    <t>Gintaras</t>
  </si>
  <si>
    <t>UAB LINCASA</t>
  </si>
  <si>
    <t>Vidas Vaitkus</t>
  </si>
  <si>
    <t>info@paletten.lt</t>
  </si>
  <si>
    <t>http://www.paletten.lt/lt</t>
  </si>
  <si>
    <t>UAB Dvarmedis</t>
  </si>
  <si>
    <t>Linas Petronis</t>
  </si>
  <si>
    <t>dvarmedis@gmail.com</t>
  </si>
  <si>
    <t>https://dvarmedis.lt/english</t>
  </si>
  <si>
    <t>JSC IRMARIM</t>
  </si>
  <si>
    <t>Rima Matijosiene</t>
  </si>
  <si>
    <t>MB Biomica</t>
  </si>
  <si>
    <t>Mantas</t>
  </si>
  <si>
    <t>mantas@biomica.de</t>
  </si>
  <si>
    <t>https://www.biomica.de</t>
  </si>
  <si>
    <t>MB E.sistemos</t>
  </si>
  <si>
    <t>mindaugas@minrona.lt</t>
  </si>
  <si>
    <t>Matulevicius.mindaugas@gmail.com</t>
  </si>
  <si>
    <t>UAB Juostmedis</t>
  </si>
  <si>
    <t>Audrius Cyvas</t>
  </si>
  <si>
    <t>info@juostmedis.lt</t>
  </si>
  <si>
    <t>http://www.juostmedis.lt</t>
  </si>
  <si>
    <t>UAB Hidrodeta</t>
  </si>
  <si>
    <t>darius@hidrodeta.lt</t>
  </si>
  <si>
    <t>UAB Vedrana</t>
  </si>
  <si>
    <t>Konstantin</t>
  </si>
  <si>
    <t>info@vedrana.lt</t>
  </si>
  <si>
    <t>https://www.vedrana.lt</t>
  </si>
  <si>
    <t>UAB Heksas</t>
  </si>
  <si>
    <t>infoheksas@gmail.com</t>
  </si>
  <si>
    <t>UAB Triplan LT</t>
  </si>
  <si>
    <t>Evaldas Maciunskas</t>
  </si>
  <si>
    <t>evaldas.maciunskas@triplanlt.lt</t>
  </si>
  <si>
    <t>APH agro</t>
  </si>
  <si>
    <t>Edmundas</t>
  </si>
  <si>
    <t>edmundas@aphagro.lt</t>
  </si>
  <si>
    <t>http://aphagro.lt</t>
  </si>
  <si>
    <t>UAB Mediresta</t>
  </si>
  <si>
    <t>Medveckas</t>
  </si>
  <si>
    <t>info@mediresta.lt</t>
  </si>
  <si>
    <t>http://www.mediresta.lt/en/</t>
  </si>
  <si>
    <t>MB Biošaka</t>
  </si>
  <si>
    <t>Arturas Skaumanad</t>
  </si>
  <si>
    <t>artosas25@gmail.com</t>
  </si>
  <si>
    <t>UAB Edjusta</t>
  </si>
  <si>
    <t>Edjusta</t>
  </si>
  <si>
    <t>sales@edjusta.lt</t>
  </si>
  <si>
    <t>https://edjusta.lt</t>
  </si>
  <si>
    <t>UAB Alobera mediena</t>
  </si>
  <si>
    <t>Renaldas Barzdenis</t>
  </si>
  <si>
    <t>renaldas@alobera.lt</t>
  </si>
  <si>
    <t>https://www.alobera.lt/en/</t>
  </si>
  <si>
    <t>UAB Multimeda</t>
  </si>
  <si>
    <t>multimeda@multimeda.lt</t>
  </si>
  <si>
    <t>https://multimeda.lt</t>
  </si>
  <si>
    <t>UAB TOPSONICS</t>
  </si>
  <si>
    <t>Alireza Shahidi</t>
  </si>
  <si>
    <t>370 6281056</t>
  </si>
  <si>
    <t>a.shahidi@gmail.com</t>
  </si>
  <si>
    <t>UAB Energesman</t>
  </si>
  <si>
    <t>info@energesman.lt</t>
  </si>
  <si>
    <t>https://energesman.lt</t>
  </si>
  <si>
    <t>Uab jurlota</t>
  </si>
  <si>
    <t>Jonas Reiciunas</t>
  </si>
  <si>
    <t>info@jurlota.lt</t>
  </si>
  <si>
    <t>http://jurlota.lt</t>
  </si>
  <si>
    <t>UAB Tigruva</t>
  </si>
  <si>
    <t>Gediminas</t>
  </si>
  <si>
    <t>info@tigruva.lt</t>
  </si>
  <si>
    <t>http://www.tigruva.lt</t>
  </si>
  <si>
    <t>UAB Vidukles briketai</t>
  </si>
  <si>
    <t>Kostas</t>
  </si>
  <si>
    <t>briketugamyba@gmail.com</t>
  </si>
  <si>
    <t>https://www.viduklesbriketai.lt</t>
  </si>
  <si>
    <t>UAB Eastwood LT</t>
  </si>
  <si>
    <t xml:space="preserve">Info@eastwood.lt </t>
  </si>
  <si>
    <t>UAB MEDINIAI GAMINIAI</t>
  </si>
  <si>
    <t>Vaidas Pacauskas</t>
  </si>
  <si>
    <t>info@mediniaigaminiai.com</t>
  </si>
  <si>
    <t>JSC SLAVITA</t>
  </si>
  <si>
    <t>Almantas</t>
  </si>
  <si>
    <t>energetikas@slavita.lt</t>
  </si>
  <si>
    <t>https://www.slavita.lt</t>
  </si>
  <si>
    <t>UAB JARGALA</t>
  </si>
  <si>
    <t>Simas Tamosiunas</t>
  </si>
  <si>
    <t>simas@jargala.lt</t>
  </si>
  <si>
    <t>http://jargala.lt</t>
  </si>
  <si>
    <t>MB Minrona</t>
  </si>
  <si>
    <t>Mindaugas</t>
  </si>
  <si>
    <t>UAB Hexawood</t>
  </si>
  <si>
    <t>Jevgenijjus</t>
  </si>
  <si>
    <t>info@hexa-wood.com</t>
  </si>
  <si>
    <t>https://www.hexa-wood.com</t>
  </si>
  <si>
    <t>UAB Simsas</t>
  </si>
  <si>
    <t>Saulius Lapenas</t>
  </si>
  <si>
    <t>simsasuab@gmail.com</t>
  </si>
  <si>
    <t>Antesto</t>
  </si>
  <si>
    <t>Vytautas ILONIS</t>
  </si>
  <si>
    <t>info@antesto.lt</t>
  </si>
  <si>
    <t>http://www.antesto.lt</t>
  </si>
  <si>
    <t>UAB Mirokuma</t>
  </si>
  <si>
    <t>Mollard</t>
  </si>
  <si>
    <t>alain@mirokuma.lt</t>
  </si>
  <si>
    <t>http://www.mirokuma.lt</t>
  </si>
  <si>
    <t>ARI 509-3F</t>
  </si>
  <si>
    <t>UAB GKF LUMBER GROUP</t>
  </si>
  <si>
    <t>https://gkf.lt/en/main/</t>
  </si>
  <si>
    <t>Balciauskis Valdimaras</t>
  </si>
  <si>
    <t>valdimaras.bal@gmail.com</t>
  </si>
  <si>
    <t>http://www.medinegalerija.lt/dalyvis,95,ru.html</t>
  </si>
  <si>
    <t>UAB Kuolai</t>
  </si>
  <si>
    <t>rima.matijosiene@gmail.com</t>
  </si>
  <si>
    <t>www.kuolai.lt</t>
  </si>
  <si>
    <t>ARI BKR600</t>
  </si>
  <si>
    <t>Baltic Hewer Timber&amp;Firewood</t>
  </si>
  <si>
    <t>https://baltichewer.lt</t>
  </si>
  <si>
    <t>Kęstutis Anglickas</t>
  </si>
  <si>
    <t>k.anglickas@gmail.com</t>
  </si>
  <si>
    <t>Tomas</t>
  </si>
  <si>
    <t>kuzavastomas@gmail.com</t>
  </si>
  <si>
    <t>Nerijus Buzas</t>
  </si>
  <si>
    <t>azuolinemalksna@gmail.com</t>
  </si>
  <si>
    <t>Andrew</t>
  </si>
  <si>
    <t>kostikk3@gmail.com</t>
  </si>
  <si>
    <t>Mindaugas Norgela</t>
  </si>
  <si>
    <t>info@pajuriomedis.com</t>
  </si>
  <si>
    <t>Konradas Gerikas</t>
  </si>
  <si>
    <t>konradas.g@gmail.com</t>
  </si>
  <si>
    <t>Deimantas Stasiukaitis</t>
  </si>
  <si>
    <t>deimantas.st@gmail.com</t>
  </si>
  <si>
    <t>UAB Ramundas GM</t>
  </si>
  <si>
    <t>info@ramundas.lt</t>
  </si>
  <si>
    <t>http://www.ramundas.lt</t>
  </si>
  <si>
    <t>Detaļas no Cambio 35</t>
  </si>
  <si>
    <t>UAB "Nordic B"</t>
  </si>
  <si>
    <t>Edvinas Kalinauskas</t>
  </si>
  <si>
    <t>edvinas.kalinauskas@nordicb.lt</t>
  </si>
  <si>
    <t>www.nordicb.lt</t>
  </si>
  <si>
    <t>roller conveyor</t>
  </si>
  <si>
    <t> UAB Viešvė</t>
  </si>
  <si>
    <t>Rimantas Mikuzis</t>
  </si>
  <si>
    <t>board stacker</t>
  </si>
  <si>
    <t>Uab maderlita</t>
  </si>
  <si>
    <t>Mantas Vindzigelskis</t>
  </si>
  <si>
    <t>mantas@maderlita.com</t>
  </si>
  <si>
    <t>www.maderlita.com</t>
  </si>
  <si>
    <t>HewSaw</t>
  </si>
  <si>
    <t>UAB Kuprė</t>
  </si>
  <si>
    <t xml:space="preserve">Stanislav Trušakov   </t>
  </si>
  <si>
    <t>str@kupre.lt</t>
  </si>
  <si>
    <t>370 620 62193</t>
  </si>
  <si>
    <t>http://www.kupre.lt/</t>
  </si>
  <si>
    <t>Rygos g. 48, LT05272, 
Vilnius, Lietuva</t>
  </si>
  <si>
    <t>UAB Arbena</t>
  </si>
  <si>
    <t>info@arbena.lt</t>
  </si>
  <si>
    <t xml:space="preserve">370 665 20745 </t>
  </si>
  <si>
    <t>https://www.arbena.lt/kontaktai/</t>
  </si>
  <si>
    <t>Ilgoji g. 33, Karklinės, LT-17162 Šalčininkų r.</t>
  </si>
  <si>
    <t>Mindaugas Gurčinas</t>
  </si>
  <si>
    <t>370 678 17862</t>
  </si>
  <si>
    <t>https://www.multimeda.lt/en/</t>
  </si>
  <si>
    <t>M. Mažvydo g. 12E, Radviliškis</t>
  </si>
  <si>
    <t>UAB Aplinkos darbai</t>
  </si>
  <si>
    <t>Nerijus</t>
  </si>
  <si>
    <t>info@medziupjovimas.lt</t>
  </si>
  <si>
    <t>370 6555 5800</t>
  </si>
  <si>
    <t>https://medziupjovimas.lt/kontaktai/</t>
  </si>
  <si>
    <t>VEKINA uab</t>
  </si>
  <si>
    <r>
      <rPr>
        <rFont val="Inter, sans-serif"/>
        <color rgb="FF1155CC"/>
        <sz val="11.0"/>
        <u/>
      </rPr>
      <t>vekina.ltd@gmail.com</t>
    </r>
  </si>
  <si>
    <t>370 67000747</t>
  </si>
  <si>
    <t>https://vekina.net</t>
  </si>
  <si>
    <t>Vytauto g. 147-18, Šiauliai, Lithuania</t>
  </si>
  <si>
    <t>UAB „Polywood“</t>
  </si>
  <si>
    <t>Almiras Mockus</t>
  </si>
  <si>
    <t>info@polywood.lt</t>
  </si>
  <si>
    <t>370 380 35022</t>
  </si>
  <si>
    <t>http://www.polywood.lt/kontaktai/</t>
  </si>
  <si>
    <t>Šalčininkų rajonas, Jašiūnai, Tartoko g. 2, Jašiūnų geležinkelio stotis LT-17251</t>
  </si>
  <si>
    <t>UAB Malkine</t>
  </si>
  <si>
    <t>Ricardas</t>
  </si>
  <si>
    <r>
      <rPr>
        <rFont val="Montserrat, sans-serif"/>
        <color rgb="FF1155CC"/>
        <sz val="11.0"/>
        <u/>
      </rPr>
      <t>info@malkine.lt</t>
    </r>
  </si>
  <si>
    <t>370 670 03330</t>
  </si>
  <si>
    <t>https://malkine.lt/lt/contacts/</t>
  </si>
  <si>
    <t>Šiaurės 7- oji g. 16, Vilnius, LT-11123</t>
  </si>
  <si>
    <t>UAB Mobili Lentpjuve</t>
  </si>
  <si>
    <t>Marius Šidlauskas</t>
  </si>
  <si>
    <r>
      <rPr>
        <rFont val="Times New Roman"/>
        <color rgb="FF000000"/>
        <sz val="11.0"/>
        <u/>
      </rPr>
      <t>marius@mobililentpjuve.lt</t>
    </r>
  </si>
  <si>
    <t>370 630 54365</t>
  </si>
  <si>
    <t>https://www.mobililentpjuve.lt/</t>
  </si>
  <si>
    <r>
      <rPr>
        <color rgb="FF000000"/>
        <sz val="11.0"/>
        <u/>
      </rPr>
      <t>Dausų takas 2, Ringaudai, Kauno r.</t>
    </r>
  </si>
  <si>
    <t>ARBENA UAB</t>
  </si>
  <si>
    <t>370 614 79214</t>
  </si>
  <si>
    <t>https://www.arbena.lt/contacts/</t>
  </si>
  <si>
    <t>Ilgoji g. 33, Karklinių k., Eišiškių sen., Šalčininkų r. LT-17162</t>
  </si>
  <si>
    <t>UAB „Virginijus ir Ko”</t>
  </si>
  <si>
    <r>
      <rPr>
        <rFont val="Times New Roman"/>
        <color rgb="FF000000"/>
        <sz val="11.0"/>
        <u/>
      </rPr>
      <t>info@virginijusirko.lt</t>
    </r>
  </si>
  <si>
    <t>370 652 14421</t>
  </si>
  <si>
    <t>https://virginijusirko.lt/en/contacts/</t>
  </si>
  <si>
    <t>J. Tumo-Vaižganto g. 94-9, LT-90160 Plunge</t>
  </si>
  <si>
    <t xml:space="preserve">                                     </t>
  </si>
  <si>
    <t>Lereko</t>
  </si>
  <si>
    <t>Dawid</t>
  </si>
  <si>
    <t>lereko@op.pl</t>
  </si>
  <si>
    <t>602 664 736</t>
  </si>
  <si>
    <t>Poland</t>
  </si>
  <si>
    <t>POL-DREW Zbigniew Perzanowski</t>
  </si>
  <si>
    <t>Zbigniew Perzanowski</t>
  </si>
  <si>
    <t>pol-drew1@o2.pl</t>
  </si>
  <si>
    <t>EUROPARQUET SP. Z O.O.</t>
  </si>
  <si>
    <t>Robert Kleniewski</t>
  </si>
  <si>
    <t>robert@europarquet.pl</t>
  </si>
  <si>
    <t>https://www.europarquet.pl</t>
  </si>
  <si>
    <t>Sobex sp.zo.o</t>
  </si>
  <si>
    <t>PIOTR PORĘBA</t>
  </si>
  <si>
    <t>piotr.poreba@sobex.pl</t>
  </si>
  <si>
    <t>https://www.sobex.pl</t>
  </si>
  <si>
    <t>GLF Mielec Polska sp. z o.o.</t>
  </si>
  <si>
    <t>Robert Owcarz</t>
  </si>
  <si>
    <t>robert.owcarz@glf.com.pl</t>
  </si>
  <si>
    <t>48 796 900 912</t>
  </si>
  <si>
    <t>https://www.glf.se</t>
  </si>
  <si>
    <t>LIMBOR Sp. z o.o.</t>
  </si>
  <si>
    <t>Jessica Pasamonik</t>
  </si>
  <si>
    <t>zamowienia@limbor.pl</t>
  </si>
  <si>
    <t>48 889 407 862</t>
  </si>
  <si>
    <t>https://www.limbor.pl</t>
  </si>
  <si>
    <t xml:space="preserve">DREWNOLAND S.C.  </t>
  </si>
  <si>
    <t>Łukasz Socha</t>
  </si>
  <si>
    <t>lukasz@drewnoland.eu</t>
  </si>
  <si>
    <t>https://www.drewnoland.eu/home</t>
  </si>
  <si>
    <t>Telmex Sp. z o.o</t>
  </si>
  <si>
    <t>Hubert Kiczelewski</t>
  </si>
  <si>
    <t>hubert.kiczelewski@telmex.com.pl</t>
  </si>
  <si>
    <t>http://www.telmex.com.pl</t>
  </si>
  <si>
    <t>Marwood Group Aneta Osiecka</t>
  </si>
  <si>
    <t>Mariusz Osiecki</t>
  </si>
  <si>
    <t>m.osiecki79@gmail.com</t>
  </si>
  <si>
    <t>DREWNOBUD Ewa Dziekan</t>
  </si>
  <si>
    <t>Zdzisław Dziekan</t>
  </si>
  <si>
    <t>drewnobud.dziekan@gmail.com</t>
  </si>
  <si>
    <t>MARDOM PRO</t>
  </si>
  <si>
    <t>Jan Walaszek</t>
  </si>
  <si>
    <t>lukasz.kaminski@mardom.com.pl</t>
  </si>
  <si>
    <t>https://mardomgrupa.pl/en/</t>
  </si>
  <si>
    <t>ZPD Anna Michalecka</t>
  </si>
  <si>
    <t>Wojciech Michalecki</t>
  </si>
  <si>
    <t>wojciechmichalecki@wp.pl</t>
  </si>
  <si>
    <t>https://ekobartek.pl</t>
  </si>
  <si>
    <t>Primasort Sylwester Kołodziej</t>
  </si>
  <si>
    <t>Sylwester Kołodziej</t>
  </si>
  <si>
    <t>s.kolodziej@primasort.biz</t>
  </si>
  <si>
    <t>48 784 876 131</t>
  </si>
  <si>
    <t>https://primasort.biz</t>
  </si>
  <si>
    <t>TPD Jacek Frankowski</t>
  </si>
  <si>
    <t>Adam</t>
  </si>
  <si>
    <t>wyceny@tpdfrankowski.pl</t>
  </si>
  <si>
    <t>48 65 5379159</t>
  </si>
  <si>
    <t>https://tpdfrankowski.pl/en/</t>
  </si>
  <si>
    <t>Zakarpatia Pl</t>
  </si>
  <si>
    <t>sawmils@gmail.com</t>
  </si>
  <si>
    <t>PALATOM P-H-P-U</t>
  </si>
  <si>
    <t>Patryk Tomczyk</t>
  </si>
  <si>
    <t>palatom@hoga.pl</t>
  </si>
  <si>
    <t>http://www.paletyeuro.com.pl</t>
  </si>
  <si>
    <t>Graftec</t>
  </si>
  <si>
    <t>Daniel Graf</t>
  </si>
  <si>
    <t>danielgraf@wp.p</t>
  </si>
  <si>
    <t>zpu POLCY</t>
  </si>
  <si>
    <t>Zygmunt Polcy</t>
  </si>
  <si>
    <t>polcynmichal@wp.pl</t>
  </si>
  <si>
    <t>P.T.U.H. HEKAL Henryk Lechowicz</t>
  </si>
  <si>
    <t>Daniel Lechowicz</t>
  </si>
  <si>
    <t>kontakt@hekal.pl</t>
  </si>
  <si>
    <t>NORSU Technologys sp.k.</t>
  </si>
  <si>
    <t>Adam Wyrwa</t>
  </si>
  <si>
    <t>a.wyrwa@norsutech.pl</t>
  </si>
  <si>
    <t>https://norsutech.pl</t>
  </si>
  <si>
    <t>ATS Maszyny Drzewne A.Soltys K.Banas S.C</t>
  </si>
  <si>
    <t>Antoni Soltys</t>
  </si>
  <si>
    <t>ats@ats-maszyny.pl</t>
  </si>
  <si>
    <t>http://ats-maszyny.pl/zespol/</t>
  </si>
  <si>
    <t>ZWIERUCHO Grzegorz Zwierucho</t>
  </si>
  <si>
    <t>Grzegorz</t>
  </si>
  <si>
    <t>zwierucho@zwierucho.pl</t>
  </si>
  <si>
    <t>http://www.zwierucho.pl/pl/</t>
  </si>
  <si>
    <t>Chipper canter</t>
  </si>
  <si>
    <t>Kronospan</t>
  </si>
  <si>
    <t>Piotr</t>
  </si>
  <si>
    <t>https://pl.kronospan-express.com/pl</t>
  </si>
  <si>
    <t>Board edger Alhstrom</t>
  </si>
  <si>
    <t>Kocon</t>
  </si>
  <si>
    <t>biuro@ppuhkocon.pl</t>
  </si>
  <si>
    <t>http://kocon.ngb.pl/kontakt/</t>
  </si>
  <si>
    <t>DREWMEX</t>
  </si>
  <si>
    <t>Ryszard Gorski</t>
  </si>
  <si>
    <t>drewmex@onet.pl</t>
  </si>
  <si>
    <t>http://www.drewmex.mnet.pl</t>
  </si>
  <si>
    <t>cambio 70-66</t>
  </si>
  <si>
    <t>tartak ISKRA</t>
  </si>
  <si>
    <t>Kzysztof</t>
  </si>
  <si>
    <t>tartak.iskra@vp.pl</t>
  </si>
  <si>
    <t>https://www.tartakiskra.pl/</t>
  </si>
  <si>
    <t>Packing system zilais</t>
  </si>
  <si>
    <t>HYDREW</t>
  </si>
  <si>
    <t>Pawel</t>
  </si>
  <si>
    <t>biuro@hydrew.com.pl</t>
  </si>
  <si>
    <t>http://www.hydrew.com.pl/</t>
  </si>
  <si>
    <t>Paris alhstrom</t>
  </si>
  <si>
    <t>Woodfirst Sustainable Enterprises</t>
  </si>
  <si>
    <t>Virgilio</t>
  </si>
  <si>
    <t>http://woodfirst.com/joomla16/</t>
  </si>
  <si>
    <t>OMAN Sp. z o.o.</t>
  </si>
  <si>
    <t>Henryk</t>
  </si>
  <si>
    <t>central@oman.pl</t>
  </si>
  <si>
    <t>http://www.oman.eu/k/schody-strychowe/1</t>
  </si>
  <si>
    <t>Firma tartak rybojady Lidia Kapała</t>
  </si>
  <si>
    <t>Marcin</t>
  </si>
  <si>
    <t>tartak.kapala@o2.pl</t>
  </si>
  <si>
    <t>https://www.tartakrybojady.pl/o-firmie/</t>
  </si>
  <si>
    <t>FTSOLUTIONS – WOJCIECH MISZ</t>
  </si>
  <si>
    <t>Wojciech</t>
  </si>
  <si>
    <t>wojciech.misz@ftsolutions.pl</t>
  </si>
  <si>
    <t>http://ftsolutions.info.pl/rurociagi-bez-spawania/</t>
  </si>
  <si>
    <t>Hydraulic station</t>
  </si>
  <si>
    <t>EURO DOOR</t>
  </si>
  <si>
    <t>Naciej</t>
  </si>
  <si>
    <t>maciejzub@eurodoor.krakow.pl</t>
  </si>
  <si>
    <t>https://www.eurodoor.pl</t>
  </si>
  <si>
    <t>Vacuum suction filter</t>
  </si>
  <si>
    <t>Tartak WENGEL</t>
  </si>
  <si>
    <t>Mateusz</t>
  </si>
  <si>
    <t>m.wengel@tartakwengel.pl</t>
  </si>
  <si>
    <t>https://tartakwengel.pl</t>
  </si>
  <si>
    <t>Paris</t>
  </si>
  <si>
    <t>POL-MET Spółka z ograniczoną odpowiedzialnością</t>
  </si>
  <si>
    <t>Franciszek</t>
  </si>
  <si>
    <t>pol-met@pol-met.pl</t>
  </si>
  <si>
    <t>https://pol-met.com/</t>
  </si>
  <si>
    <t>Jarex.S.H.</t>
  </si>
  <si>
    <t>Zuk</t>
  </si>
  <si>
    <t>jarex.serwis@vp.pl</t>
  </si>
  <si>
    <t>https://jarexsh.pl</t>
  </si>
  <si>
    <t>Bruks chipper 1500</t>
  </si>
  <si>
    <t>OKRYWY KARTEL</t>
  </si>
  <si>
    <t>Jaroslaw</t>
  </si>
  <si>
    <t>jaroslaw@okrywykartel.pl</t>
  </si>
  <si>
    <t>http://www.okrywykartel.pl</t>
  </si>
  <si>
    <t>ARI KT5 edging line</t>
  </si>
  <si>
    <t>Grupa DRE-TECH</t>
  </si>
  <si>
    <t>Lukasz</t>
  </si>
  <si>
    <t>http://www.dretech.pl</t>
  </si>
  <si>
    <t>PRINZ Polska sp. z o.o.</t>
  </si>
  <si>
    <t>Maciej</t>
  </si>
  <si>
    <t>m.nowak@prinz-polska.com.pl</t>
  </si>
  <si>
    <t>https://www.prinz-polska.com.pl</t>
  </si>
  <si>
    <t>Conveyor log</t>
  </si>
  <si>
    <t>ZUH Jang</t>
  </si>
  <si>
    <t>Januzs</t>
  </si>
  <si>
    <t>jangsklep@o2.pl</t>
  </si>
  <si>
    <t>http://www.jang-czesci.pl/podstrona,52-czesci_do_samochodow_ciezarowych.html</t>
  </si>
  <si>
    <t>PALETY WAWRZYNIAK</t>
  </si>
  <si>
    <t>Malgorzata</t>
  </si>
  <si>
    <t>biuro@palety-wawrzyniak.pl</t>
  </si>
  <si>
    <t>http://palety-wawrzyniak.pl</t>
  </si>
  <si>
    <t>Kallfass</t>
  </si>
  <si>
    <t>FHPT Marian Gerka</t>
  </si>
  <si>
    <t>Marian</t>
  </si>
  <si>
    <t>marian@gerka.com.pl</t>
  </si>
  <si>
    <t>http://www.gerka.com.pl/EN/index.html</t>
  </si>
  <si>
    <t>Chipper canter ARIVISLANDA</t>
  </si>
  <si>
    <t>JANEX Spółka z o.o.</t>
  </si>
  <si>
    <t>Janex</t>
  </si>
  <si>
    <t>http://janex-drewno.pl</t>
  </si>
  <si>
    <t>WIREX SP. Z O.O.</t>
  </si>
  <si>
    <t>Adrian</t>
  </si>
  <si>
    <t>Adrian.iskra@wirex.pl</t>
  </si>
  <si>
    <t>http://eco-wirex.pl/kontakt/kontakt</t>
  </si>
  <si>
    <t>MM Maszyny do Drewna sp. z o.o</t>
  </si>
  <si>
    <t>pm@maszynydodrewna.com.pl</t>
  </si>
  <si>
    <t>https://maszynydodrewna.com.pl</t>
  </si>
  <si>
    <t>Chipper</t>
  </si>
  <si>
    <t>DACHY – TARTAK</t>
  </si>
  <si>
    <t>biuro@dachy-tartak.pl</t>
  </si>
  <si>
    <t>http://www.dachy-tartak.pl</t>
  </si>
  <si>
    <t>Kaliska</t>
  </si>
  <si>
    <t>bartosz@burkietowicz.pl</t>
  </si>
  <si>
    <t>http://wiazary.pl</t>
  </si>
  <si>
    <t>infeed planer</t>
  </si>
  <si>
    <t>Tartak Lulkowo sp. z o.o.</t>
  </si>
  <si>
    <t>Kamil</t>
  </si>
  <si>
    <t>tartakdrewnek@o2.pl</t>
  </si>
  <si>
    <t>https://tartaklulkowo.pl/</t>
  </si>
  <si>
    <t>Debarking line</t>
  </si>
  <si>
    <t>ELEKTRO RECYKLING</t>
  </si>
  <si>
    <t>Kubicki</t>
  </si>
  <si>
    <t>bk@elektrorecykling.pl</t>
  </si>
  <si>
    <t>http://www.elektrorecykling.pl</t>
  </si>
  <si>
    <t>Rotom shredder</t>
  </si>
  <si>
    <t>HTU Markek Ogonowski</t>
  </si>
  <si>
    <t>Marek</t>
  </si>
  <si>
    <t>marek@htu.com.pl</t>
  </si>
  <si>
    <t>https://www.htu.com.pl/o-firmie</t>
  </si>
  <si>
    <t>PPU DREWAR Jan Wardyn</t>
  </si>
  <si>
    <t>Jan</t>
  </si>
  <si>
    <t>biuro@wardyn.pl</t>
  </si>
  <si>
    <t>http://www.domydrewar.pl</t>
  </si>
  <si>
    <t>log sorting line</t>
  </si>
  <si>
    <t>Novigo Sp. z o.o. Sp. k.</t>
  </si>
  <si>
    <t>Janusz</t>
  </si>
  <si>
    <t>janusz.staranowicz@novigo.pl</t>
  </si>
  <si>
    <t>http://novigo.pl/en/suppliers-wanted/</t>
  </si>
  <si>
    <t>Cranab</t>
  </si>
  <si>
    <t>Natura B Sp. z.o.o.</t>
  </si>
  <si>
    <t>Wieslaw</t>
  </si>
  <si>
    <t>wieslaw.bartosiewicz@natura.pl</t>
  </si>
  <si>
    <t>https://www.natura.pl/produkt/komplet-standard/</t>
  </si>
  <si>
    <t>Iseli</t>
  </si>
  <si>
    <t>NOVIGO</t>
  </si>
  <si>
    <t>kamil.boltralik@novigo.pl</t>
  </si>
  <si>
    <t>http://novigo.pl</t>
  </si>
  <si>
    <t>Produktion und Großhandel Polen</t>
  </si>
  <si>
    <t>Florian</t>
  </si>
  <si>
    <t>florian.wolf@silvan-spzoo.pl</t>
  </si>
  <si>
    <t>http://www.silvan-spzoo.pl/</t>
  </si>
  <si>
    <t>Cambio 45</t>
  </si>
  <si>
    <t>W.P.P.H. Magma</t>
  </si>
  <si>
    <t>henryk.maciejczyk@magma-znicz.pl</t>
  </si>
  <si>
    <t>http://www.magma-znicz.pl/o,3,ekologia.html</t>
  </si>
  <si>
    <t>Santander Bank Polska S.A.</t>
  </si>
  <si>
    <t>ms@czemar.pl</t>
  </si>
  <si>
    <t>https://czemar.pl/pl/</t>
  </si>
  <si>
    <t>Atlas copco</t>
  </si>
  <si>
    <t>Drozdex</t>
  </si>
  <si>
    <t>Drozd</t>
  </si>
  <si>
    <t>drozdex@gmail.com</t>
  </si>
  <si>
    <t>http://www.drozdex.pl/index.php</t>
  </si>
  <si>
    <t>Partner Holz s.c.</t>
  </si>
  <si>
    <t>holzpartner24h@gmail.com</t>
  </si>
  <si>
    <t>http://partner-holz.com</t>
  </si>
  <si>
    <t>Bruks BS2 and reducer bruks</t>
  </si>
  <si>
    <t>ANWA</t>
  </si>
  <si>
    <t>Volodymyr</t>
  </si>
  <si>
    <t>anwa.vk@gmail.com</t>
  </si>
  <si>
    <t>http://www.anwa.biz/?fbclid=IwAR0y5cvA0sDc98HSf73xn-KM8WNixXGLwAcPXseldcQw7wfj5zpvz6vEGts</t>
  </si>
  <si>
    <t>ATS Tools</t>
  </si>
  <si>
    <t>Ferens</t>
  </si>
  <si>
    <t>biuro.atstools@gmail.com</t>
  </si>
  <si>
    <t>http://atstools.pl</t>
  </si>
  <si>
    <t>Gockel grinder</t>
  </si>
  <si>
    <t>Serhii</t>
  </si>
  <si>
    <t>serhiiua445@gmail.com</t>
  </si>
  <si>
    <t>Bonus Sp. z o.o. PPHU</t>
  </si>
  <si>
    <t>Lech Mystkowski</t>
  </si>
  <si>
    <t>bonus.sp.z.o.o@gmail.com</t>
  </si>
  <si>
    <t>PUH ELBAW</t>
  </si>
  <si>
    <t>Adam Wawrzyniak</t>
  </si>
  <si>
    <t>elbaw@poczta.onet.pl</t>
  </si>
  <si>
    <t>664 367 401</t>
  </si>
  <si>
    <t>tomek@ats-maszyny.pl</t>
  </si>
  <si>
    <t>http://ats-maszyny.pl</t>
  </si>
  <si>
    <t>Join-tech</t>
  </si>
  <si>
    <t>Piotr Surowiak</t>
  </si>
  <si>
    <t>p.surowiak@join-tech.pl</t>
  </si>
  <si>
    <t>664 726 972</t>
  </si>
  <si>
    <t>http://join-tech.pl</t>
  </si>
  <si>
    <t>KONAR Sp. z o.o.</t>
  </si>
  <si>
    <t>Wojciech Stasiełuk</t>
  </si>
  <si>
    <t>w.stasieluk@konar.net.pl</t>
  </si>
  <si>
    <t>Tartak Zębowo Mateusz Nowak sp.k.</t>
  </si>
  <si>
    <t>zarzadzanie@tartakzebowo.pl</t>
  </si>
  <si>
    <t>Pro Trans</t>
  </si>
  <si>
    <t>Mateusz Glowacz</t>
  </si>
  <si>
    <t>mateusz_glowacz@o2.pl</t>
  </si>
  <si>
    <t>Lukasz Jerczynski</t>
  </si>
  <si>
    <t>l.jerczynski@meblenegro.com.pl</t>
  </si>
  <si>
    <t>Column 1</t>
  </si>
  <si>
    <t>Dawid Gach</t>
  </si>
  <si>
    <t>stopa-poland@protonmail.com</t>
  </si>
  <si>
    <t>Kamil Smoliński</t>
  </si>
  <si>
    <t>k_smolinski@o2.pl</t>
  </si>
  <si>
    <t>Andrzej Kotula</t>
  </si>
  <si>
    <t>Arkadiusz Grajny</t>
  </si>
  <si>
    <t>argra.silosy@gmail.com</t>
  </si>
  <si>
    <t>Slawomir Kulbacki</t>
  </si>
  <si>
    <t>slaw29@poczta.onet.pl</t>
  </si>
  <si>
    <t>Roman Biniek</t>
  </si>
  <si>
    <t>roman.biniek@o2.pl</t>
  </si>
  <si>
    <t>ARI Vislanda Reducer line</t>
  </si>
  <si>
    <t>Stanislaw</t>
  </si>
  <si>
    <t>skuzio@o2.pl</t>
  </si>
  <si>
    <t>pawbed85@onet.pl</t>
  </si>
  <si>
    <t>Konrad</t>
  </si>
  <si>
    <t>molendak@interia.pl</t>
  </si>
  <si>
    <t>Tartak</t>
  </si>
  <si>
    <t>wpiton@interia.pl</t>
  </si>
  <si>
    <t>Edger ARI KT4</t>
  </si>
  <si>
    <t>traczpol@tlen.pl</t>
  </si>
  <si>
    <t>Roberto</t>
  </si>
  <si>
    <t>zedpol@wp.pl</t>
  </si>
  <si>
    <t>Sebastian</t>
  </si>
  <si>
    <t>sebawro4@o2.pl</t>
  </si>
  <si>
    <t>Ari vislanda edging line</t>
  </si>
  <si>
    <t>Janik</t>
  </si>
  <si>
    <t>drewlan@wp.pl</t>
  </si>
  <si>
    <t>Sharpener</t>
  </si>
  <si>
    <t>Dariusz</t>
  </si>
  <si>
    <t>Timber press</t>
  </si>
  <si>
    <t>nowak@lso.pl</t>
  </si>
  <si>
    <t>vemkmr1@interia.pl</t>
  </si>
  <si>
    <t>electric motor</t>
  </si>
  <si>
    <t>marcin-brzuzy@wp.pl</t>
  </si>
  <si>
    <t>dolinadrewno@wp.pl</t>
  </si>
  <si>
    <t>log table with stepfeeder</t>
  </si>
  <si>
    <t>Patryk</t>
  </si>
  <si>
    <t>patrykbachul@op.pl</t>
  </si>
  <si>
    <t>Artur</t>
  </si>
  <si>
    <t>arex1976@o2.pl</t>
  </si>
  <si>
    <t>Stacker kalfass</t>
  </si>
  <si>
    <t>Krzysztof</t>
  </si>
  <si>
    <t>ksobaszek@wp.pl</t>
  </si>
  <si>
    <t>chip screen GVC</t>
  </si>
  <si>
    <t>marcin3633@vp.pl</t>
  </si>
  <si>
    <t>Michal</t>
  </si>
  <si>
    <t>mkryszczynski@wp.pl</t>
  </si>
  <si>
    <t>Cambiop 66</t>
  </si>
  <si>
    <t>fitrecykling@o2.pl</t>
  </si>
  <si>
    <t>Kazimierz</t>
  </si>
  <si>
    <t>pysia1675@wp.pl</t>
  </si>
  <si>
    <t>ARI Multi rip saw</t>
  </si>
  <si>
    <t>owczarek.artur@wp.pl</t>
  </si>
  <si>
    <t>Edger line Alhstrom</t>
  </si>
  <si>
    <t>Barbara</t>
  </si>
  <si>
    <t>tguzik@poczta.onet.pl</t>
  </si>
  <si>
    <t>Control system</t>
  </si>
  <si>
    <t>januszkudaj@wp.pl</t>
  </si>
  <si>
    <t>Pason</t>
  </si>
  <si>
    <t>pasonwladyslaw@interia.pl</t>
  </si>
  <si>
    <t>biadki@wp.pl</t>
  </si>
  <si>
    <t>Housman</t>
  </si>
  <si>
    <t>eurostartrade@eurostartrade.com.pl</t>
  </si>
  <si>
    <t>Robert</t>
  </si>
  <si>
    <t>greenfield@op.pl</t>
  </si>
  <si>
    <t>Lukazs</t>
  </si>
  <si>
    <t>lukaszzerebiec@wp.pl</t>
  </si>
  <si>
    <t>Marian-artwik-56@wp.pl</t>
  </si>
  <si>
    <t>Marcin.Salamon@msdw-tartak.pl</t>
  </si>
  <si>
    <t>Waldemar</t>
  </si>
  <si>
    <t>elwat@poczta.onet.pl</t>
  </si>
  <si>
    <t>200 kW</t>
  </si>
  <si>
    <t>Tomasz</t>
  </si>
  <si>
    <t>tomdrew@op.pl</t>
  </si>
  <si>
    <t>Tomczyk</t>
  </si>
  <si>
    <t>marketing@lso.pl</t>
  </si>
  <si>
    <t>Sławomir Urbanowicz</t>
  </si>
  <si>
    <t>s.urbanowicz@jvn-agri.pl</t>
  </si>
  <si>
    <t>Robert Rokicki</t>
  </si>
  <si>
    <t>biuro@rocpol.pl</t>
  </si>
  <si>
    <t>Aleksander Otta</t>
  </si>
  <si>
    <t>biuro@dachcnc.pl</t>
  </si>
  <si>
    <t>Michał</t>
  </si>
  <si>
    <t>zmj@zmj.pl</t>
  </si>
  <si>
    <t>aludra@vp.pl</t>
  </si>
  <si>
    <t>MAG-Serwis</t>
  </si>
  <si>
    <t>mag.serwis@interia.pl</t>
  </si>
  <si>
    <t>Magdalena Sopel</t>
  </si>
  <si>
    <t>m.sopel@gabi.home.pl</t>
  </si>
  <si>
    <t>Soderhamn Eriksson Cambio 71-45</t>
  </si>
  <si>
    <t>Tartak Jan Ligenza</t>
  </si>
  <si>
    <t xml:space="preserve">Jan </t>
  </si>
  <si>
    <t>info@tartakligenza.pl</t>
  </si>
  <si>
    <t>http://tartakligenza.pl</t>
  </si>
  <si>
    <t xml:space="preserve">Log scanner </t>
  </si>
  <si>
    <t>Tartak-Ryjewo S.C</t>
  </si>
  <si>
    <t>Marcin Ulewski</t>
  </si>
  <si>
    <t>marcin@tartak-ryjewo.pl</t>
  </si>
  <si>
    <t>http://www.tartak-ryjewo.pl</t>
  </si>
  <si>
    <t>stacking line</t>
  </si>
  <si>
    <t>Zbyszek Szuchnicki</t>
  </si>
  <si>
    <t>zszuchnicki@wp.pl</t>
  </si>
  <si>
    <t>48 505 011 884</t>
  </si>
  <si>
    <t>Kamil Kamiński</t>
  </si>
  <si>
    <t>kaminskipellet@gmai.com</t>
  </si>
  <si>
    <t>48 517 548 981</t>
  </si>
  <si>
    <t>ZWIERUCHO</t>
  </si>
  <si>
    <t>Grzegorz Zwierucho</t>
  </si>
  <si>
    <t>48 501 120 375</t>
  </si>
  <si>
    <t>http://www.zwierucho.pl/pl/kontakt</t>
  </si>
  <si>
    <t>Siedziba: ul.Chłopska 42 D/12, 80-368 Gdańsk</t>
  </si>
  <si>
    <t>JB TRAK Bator Jacek</t>
  </si>
  <si>
    <t>Jacek Bator</t>
  </si>
  <si>
    <t>jbtrak@o2.pl</t>
  </si>
  <si>
    <t>48 606 980 811</t>
  </si>
  <si>
    <t>https://jbtrak.pl/kontakt</t>
  </si>
  <si>
    <t>Lecka 7,36-030 Błażowa</t>
  </si>
  <si>
    <t>Bampton Sp. z o.o.</t>
  </si>
  <si>
    <t>Szymon Pawlus</t>
  </si>
  <si>
    <t>szymon.pawlus@bampton.pl</t>
  </si>
  <si>
    <t>48 517 771 724</t>
  </si>
  <si>
    <t>Krzywa 1, 43-430 Skoczów</t>
  </si>
  <si>
    <t>Gaslux Spółka z ograniczoną odpowiedzialnością</t>
  </si>
  <si>
    <t>Jarosław Kubajek</t>
  </si>
  <si>
    <t>info@gaslux.com.pl</t>
  </si>
  <si>
    <t>48 601 897 200</t>
  </si>
  <si>
    <t>https://gaslux.pl/kontakt/</t>
  </si>
  <si>
    <t>ul. Józefa Chełmońskiego 12 96-321 Bieniewiec</t>
  </si>
  <si>
    <t>Dretech</t>
  </si>
  <si>
    <t>info@dretech.eu</t>
  </si>
  <si>
    <t>310 13 303 31 32</t>
  </si>
  <si>
    <t>https://www.dretech.eu/en/contact-en/</t>
  </si>
  <si>
    <t>Bartex</t>
  </si>
  <si>
    <t>Arkadiusz Kulesza</t>
  </si>
  <si>
    <t>zwrot@wegielsklep.pl</t>
  </si>
  <si>
    <t>500 877 777</t>
  </si>
  <si>
    <t>https://wegielsklep.pl/kontakt/</t>
  </si>
  <si>
    <t>ul. Gdańska 60, 84-240 Reda</t>
  </si>
  <si>
    <t>Maszyny do obróbki drewna</t>
  </si>
  <si>
    <t>Mateusz Guzik</t>
  </si>
  <si>
    <r>
      <rPr>
        <color rgb="FF000000"/>
        <sz val="11.0"/>
        <u/>
      </rPr>
      <t>kontakt@cormak.pl</t>
    </r>
  </si>
  <si>
    <t>48 889 212 920</t>
  </si>
  <si>
    <t>https://www.cormak.pl/pl/kontakt</t>
  </si>
  <si>
    <t>DREWNO.PL sp. z o</t>
  </si>
  <si>
    <t>Dominik Glinkowski</t>
  </si>
  <si>
    <r>
      <rPr>
        <rFont val="Verdana, Arial, sans-serif"/>
        <color rgb="FF1155CC"/>
        <sz val="9.0"/>
        <u/>
      </rPr>
      <t>redakcja@drewno.pl</t>
    </r>
  </si>
  <si>
    <t>48 61 624 37 06</t>
  </si>
  <si>
    <t>https://www.drewno.pl/kontakt.php</t>
  </si>
  <si>
    <t>odleśna 19 64-020 Głuchowo NIP: 953-24-74-849</t>
  </si>
  <si>
    <t>PPUH Kocoń</t>
  </si>
  <si>
    <t>Krzysztof Kocoń</t>
  </si>
  <si>
    <t>drewno@ppuhkocon.pl</t>
  </si>
  <si>
    <t>48 33 864 43 92</t>
  </si>
  <si>
    <t>http://tartak-kocon.pl/kontakt/</t>
  </si>
  <si>
    <t>Rycerka Górna 228 Rajcza 34-370 NIP: PL5532220087</t>
  </si>
  <si>
    <t>ND-FRONTY sp. z o.o.</t>
  </si>
  <si>
    <t>Tadeusz Dziewior</t>
  </si>
  <si>
    <r>
      <rPr>
        <rFont val="Times New Roman"/>
        <color rgb="FF000000"/>
        <sz val="11.0"/>
        <u/>
      </rPr>
      <t>biuro@nd-fronty.pl</t>
    </r>
  </si>
  <si>
    <t>32 429 21 20</t>
  </si>
  <si>
    <t>http://nd-fronty.pl/index.php/kontakt</t>
  </si>
  <si>
    <t>ul. Wyzwolenia, 44-292</t>
  </si>
  <si>
    <t>ZPU PRAWDA</t>
  </si>
  <si>
    <t>info@prawda.net.pl</t>
  </si>
  <si>
    <t>48 87 523 00 88</t>
  </si>
  <si>
    <t>https://www.prawda.net.pl/contact</t>
  </si>
  <si>
    <t>ul. Tartaczna 1 19–400 Olecko</t>
  </si>
  <si>
    <t>FHU Mateusz Guzik</t>
  </si>
  <si>
    <r>
      <rPr>
        <rFont val="Times New Roman"/>
        <color rgb="FF000000"/>
        <sz val="11.0"/>
        <u/>
      </rPr>
      <t>info@maszynyjuszczyn.pl</t>
    </r>
  </si>
  <si>
    <t>https://maszyny-stolarskie.com.pl/kontakt/?srsltid=AfmBOopraVAMJc53vB-DFaPZLIgcbH1l5kRwk4l_sRr8P4cuYtFXcUGy</t>
  </si>
  <si>
    <t>Juszczyn 546 34-231 Juszczyn</t>
  </si>
  <si>
    <t>48 77 4562350</t>
  </si>
  <si>
    <t>https://ats-maszyny.pl/kontakt/</t>
  </si>
  <si>
    <t xml:space="preserve">47-161 Szymiszów ul. Ligonia 13
</t>
  </si>
  <si>
    <t>Romply Merops SRL</t>
  </si>
  <si>
    <t>Bogdan Bobarnac</t>
  </si>
  <si>
    <t>bobarnac.bogdan@merops.ro</t>
  </si>
  <si>
    <t>Romania</t>
  </si>
  <si>
    <t>Mihaies Voichita II</t>
  </si>
  <si>
    <t>Madalin</t>
  </si>
  <si>
    <t>madalin_mihaies@yahoo.com</t>
  </si>
  <si>
    <t>CWBBYGTRANSPORTAB s.r.l</t>
  </si>
  <si>
    <t>Raducu Ionut</t>
  </si>
  <si>
    <t>jarisjohny@gmail.com</t>
  </si>
  <si>
    <t>SC TRANSALPINA FAN SRL</t>
  </si>
  <si>
    <t>Stefan</t>
  </si>
  <si>
    <t>ionica.stefan@transalpinafan.ro</t>
  </si>
  <si>
    <t>Tehnoforest</t>
  </si>
  <si>
    <t>Diaconu Adrian</t>
  </si>
  <si>
    <t>tehnoforestsrl@yahoo.com</t>
  </si>
  <si>
    <t>STROITEL CONSTRUCT</t>
  </si>
  <si>
    <t>Eduard Costache</t>
  </si>
  <si>
    <t>eduard.costache@stroitel.ro</t>
  </si>
  <si>
    <t>Crinelectric srl</t>
  </si>
  <si>
    <t>Antip Mihail</t>
  </si>
  <si>
    <t>mihaiantip1976@yahoo.com</t>
  </si>
  <si>
    <t>v</t>
  </si>
  <si>
    <t>Leon smartinvest</t>
  </si>
  <si>
    <t>Bosca Tudor</t>
  </si>
  <si>
    <t>boscatudor3196@gmail.com</t>
  </si>
  <si>
    <t>BUCOVINA PELET SRL</t>
  </si>
  <si>
    <t>Chindriș Vasile</t>
  </si>
  <si>
    <t>bucovinapelet@gmail.com</t>
  </si>
  <si>
    <t>Soho Distributie srl</t>
  </si>
  <si>
    <t>Sabau Cristian</t>
  </si>
  <si>
    <t>office@elitewood.ro</t>
  </si>
  <si>
    <t>Transilvania Production</t>
  </si>
  <si>
    <t>Dorel Morar</t>
  </si>
  <si>
    <t>dorel.morar55@gmail.com</t>
  </si>
  <si>
    <t>CKS-AGRO</t>
  </si>
  <si>
    <t>Karl Ernst Kirchmayer</t>
  </si>
  <si>
    <t>k.kirchmayer@cks-agro.com</t>
  </si>
  <si>
    <t>Conchoice srl</t>
  </si>
  <si>
    <t>Salman mohammed</t>
  </si>
  <si>
    <t>office.conchoice@gmail.com</t>
  </si>
  <si>
    <t>EUROCOM EXPANSION S.A.</t>
  </si>
  <si>
    <t>Viorel</t>
  </si>
  <si>
    <t>viorel.popescu@expansion.ro</t>
  </si>
  <si>
    <t>https://www.expansion.ro/company</t>
  </si>
  <si>
    <t>Chipper canter kockum</t>
  </si>
  <si>
    <t>Rezkomar</t>
  </si>
  <si>
    <t>office@rezkomar.ro</t>
  </si>
  <si>
    <t>http://www.rezkomar.ro/home.html</t>
  </si>
  <si>
    <t>Promob Trading</t>
  </si>
  <si>
    <t>promobtrading@rdslink.ro</t>
  </si>
  <si>
    <t>https://www.promob-trading.ro/contact/</t>
  </si>
  <si>
    <t>Copet Dinex</t>
  </si>
  <si>
    <t>Petru</t>
  </si>
  <si>
    <t>copetdinex@gmail.com</t>
  </si>
  <si>
    <t>http://copetdinex.com/</t>
  </si>
  <si>
    <t>Swed green group</t>
  </si>
  <si>
    <t>Aziz</t>
  </si>
  <si>
    <t>swed.green.group@gmail.com</t>
  </si>
  <si>
    <t>SC FORESTAND SR</t>
  </si>
  <si>
    <t>Dan Giurgiu</t>
  </si>
  <si>
    <t>dangiurgiu@ymail.com</t>
  </si>
  <si>
    <t>Wood Expert</t>
  </si>
  <si>
    <t>Gheorghe Munteanu</t>
  </si>
  <si>
    <t>ditamunteanu@gmail.com</t>
  </si>
  <si>
    <t>Alexandru Cazacu</t>
  </si>
  <si>
    <t>alexandrucazacu42@gmail.com</t>
  </si>
  <si>
    <t xml:space="preserve">Christian </t>
  </si>
  <si>
    <t>roatisleon@yahoo.com</t>
  </si>
  <si>
    <t>Ioan Rus</t>
  </si>
  <si>
    <t>zircom.bn@gmail.com</t>
  </si>
  <si>
    <t>adrianbuburuzan@yahoo.com</t>
  </si>
  <si>
    <t>Ionut</t>
  </si>
  <si>
    <t>saniralbogdanesti@yahoo.ro</t>
  </si>
  <si>
    <t>Board elevator</t>
  </si>
  <si>
    <t>Marcel</t>
  </si>
  <si>
    <t>amprentadesign@yahoo.ro</t>
  </si>
  <si>
    <t>Raiman KD31</t>
  </si>
  <si>
    <t>Ciucanel Mihai</t>
  </si>
  <si>
    <t>ciucanelmihai@yahoo.com</t>
  </si>
  <si>
    <t>Ursu Vlad</t>
  </si>
  <si>
    <t>ursuvlad97@yahoo.com</t>
  </si>
  <si>
    <t>S.C.Silvania International Prod S.R.L</t>
  </si>
  <si>
    <t>Gabriel Gales</t>
  </si>
  <si>
    <t xml:space="preserve">office@silvaniabn.ro;
</t>
  </si>
  <si>
    <t>40 760 233 158</t>
  </si>
  <si>
    <t>https://silvaniabn.ro/contact</t>
  </si>
  <si>
    <t>S.C. Gardenia Proprietati SRL</t>
  </si>
  <si>
    <t>CHIRILAS IOAN</t>
  </si>
  <si>
    <r>
      <rPr>
        <rFont val="Times New Roman"/>
        <color rgb="FF000000"/>
        <sz val="11.0"/>
        <u/>
      </rPr>
      <t>office@gardeniaconstruct.ro</t>
    </r>
  </si>
  <si>
    <t>0728.023.876.</t>
  </si>
  <si>
    <t>http://gardeniaconstruct.ro/contact.html</t>
  </si>
  <si>
    <t>Lunca Ilvei; Str. Fabricii; Nr.1Bistrita-Nasaud</t>
  </si>
  <si>
    <t>S.C. DE-KA TOUR SRL</t>
  </si>
  <si>
    <t>Bianca Elena Zaharia</t>
  </si>
  <si>
    <r>
      <rPr>
        <rFont val="Times New Roman"/>
        <color rgb="FF000000"/>
        <sz val="11.0"/>
        <u/>
      </rPr>
      <t>sales@dktgroup.ro</t>
    </r>
  </si>
  <si>
    <t>40 740 151 005</t>
  </si>
  <si>
    <t>https://dktgroup.ro/contact/</t>
  </si>
  <si>
    <t>Strada Teiului 18, Roman 617135, Romania</t>
  </si>
  <si>
    <t>Productie FortunaForest</t>
  </si>
  <si>
    <t>Florin Sorescu</t>
  </si>
  <si>
    <t>fortunaforest@yahoo.com</t>
  </si>
  <si>
    <t>40 744 571 161</t>
  </si>
  <si>
    <t>https://www.fortunaforest.ro/contact.php</t>
  </si>
  <si>
    <t>525200 COVASNA, ROMANIA STR. EROILOR, NR.9</t>
  </si>
  <si>
    <t>Saniral</t>
  </si>
  <si>
    <t>Lonut</t>
  </si>
  <si>
    <t>0746.967.640</t>
  </si>
  <si>
    <t>https://en.saniral.ro/contact-us/</t>
  </si>
  <si>
    <t>Bogdănești 727035</t>
  </si>
  <si>
    <t>Münchinger Holz GmbH</t>
  </si>
  <si>
    <t>Kato Richard</t>
  </si>
  <si>
    <t>kato@muenchinger-holz.de</t>
  </si>
  <si>
    <t>Germany</t>
  </si>
  <si>
    <t>https://www.muenchinger-holz.de</t>
  </si>
  <si>
    <t>Mercer Timber Products GmbH</t>
  </si>
  <si>
    <t>Jan Kiesewetter</t>
  </si>
  <si>
    <t>jan.kiesewetter@mercerint.com</t>
  </si>
  <si>
    <t>49 162 2771294</t>
  </si>
  <si>
    <t>https://mercerint.com/our-operations/mercer-timber-products/</t>
  </si>
  <si>
    <t>NOKA Holzverarbeitungs-GmbH</t>
  </si>
  <si>
    <t>Norrenbrock</t>
  </si>
  <si>
    <t>manfred.norrenbrock@noka.de</t>
  </si>
  <si>
    <t>https://www.noka.de</t>
  </si>
  <si>
    <t>Köberleholz e.K. Sägewerk &amp; Holzhandlung</t>
  </si>
  <si>
    <t>Martin Köberle</t>
  </si>
  <si>
    <t>info@koeberleholz.de</t>
  </si>
  <si>
    <t>7502 / 9413-0</t>
  </si>
  <si>
    <t>https://koeberleholz.wixsite.com/sgewerkkberle</t>
  </si>
  <si>
    <r>
      <rPr>
        <rFont val="Times New Roman"/>
        <color theme="1"/>
        <sz val="11.0"/>
      </rPr>
      <t xml:space="preserve">Ruhlandt Holz GmbH &amp; </t>
    </r>
    <r>
      <rPr>
        <rFont val="Times New Roman"/>
        <color rgb="FF1155CC"/>
        <sz val="11.0"/>
        <u/>
      </rPr>
      <t>Co.KG</t>
    </r>
  </si>
  <si>
    <t>Lars Ruhlandt</t>
  </si>
  <si>
    <t>lardt19@googlemail.com</t>
  </si>
  <si>
    <t>https://www.ruhlandt-holz.com</t>
  </si>
  <si>
    <t>Wilhelm Hoyer GmbH &amp; Co. KG</t>
  </si>
  <si>
    <t>Cord Kregel</t>
  </si>
  <si>
    <t>Cord.Kregel@hoyer.de</t>
  </si>
  <si>
    <t>49-4262-799917</t>
  </si>
  <si>
    <t>KAUFMANN HANS KG | SAS</t>
  </si>
  <si>
    <t>Hans Kaufmann</t>
  </si>
  <si>
    <t>info@kaufmannhans.com</t>
  </si>
  <si>
    <t>39 0473 62 65 26</t>
  </si>
  <si>
    <t>https://www.saegewerk-kaufmann.com/de/</t>
  </si>
  <si>
    <t>Adam Power Systems GmbH</t>
  </si>
  <si>
    <t>Yaser</t>
  </si>
  <si>
    <t>info@aljarah.org</t>
  </si>
  <si>
    <t>http://www.adam-power-systems-gmbh.com</t>
  </si>
  <si>
    <t>TUGA-Holztech</t>
  </si>
  <si>
    <t>Gerald Grillmeier</t>
  </si>
  <si>
    <t>g.grillmeier@tuga-holztech.de</t>
  </si>
  <si>
    <t>https://www.tuga-holztech.de</t>
  </si>
  <si>
    <t>Kilian Nied Holztechnik e.K.</t>
  </si>
  <si>
    <t>Nied</t>
  </si>
  <si>
    <t>nied.holztechnik@email.de</t>
  </si>
  <si>
    <t>https://www.nied-holztechnik.de</t>
  </si>
  <si>
    <t>EA PLASTIC TECHNOLOGY</t>
  </si>
  <si>
    <t>Emre Akkoyun</t>
  </si>
  <si>
    <t>akkoyun.emre1@googlemail.com</t>
  </si>
  <si>
    <t>https://ea-plastic-technology.com/en/home/</t>
  </si>
  <si>
    <t>Holtmeyer</t>
  </si>
  <si>
    <t>Stefan Holtmeyer</t>
  </si>
  <si>
    <t>stefan@holtmeyer.net</t>
  </si>
  <si>
    <t>https://holtmeyer.net</t>
  </si>
  <si>
    <t>STEFAN EHRENREICH GMBH</t>
  </si>
  <si>
    <t>Stefan Ehrenreich</t>
  </si>
  <si>
    <t>Stefan.Ehrenreich@ehrenreich-holz.de</t>
  </si>
  <si>
    <t>8293 961412</t>
  </si>
  <si>
    <t>https://www.ehrenreich-holz.de</t>
  </si>
  <si>
    <t>Scheibner GmbH</t>
  </si>
  <si>
    <t>Ralf Scheibner</t>
  </si>
  <si>
    <t>r.scheibner@scheibner-maschinen.de</t>
  </si>
  <si>
    <t>http://scheibner-maschinen.de</t>
  </si>
  <si>
    <t>Holz-Bagger- Bau</t>
  </si>
  <si>
    <t>Wodzich Uwe</t>
  </si>
  <si>
    <t>famWodzich@gmx.de</t>
  </si>
  <si>
    <t>Individuell Garagen Gmbh</t>
  </si>
  <si>
    <t>L Schanze S</t>
  </si>
  <si>
    <t>https://individuell-garagen-gmbh.business.site</t>
  </si>
  <si>
    <t>Hof GmbH</t>
  </si>
  <si>
    <t>Hof</t>
  </si>
  <si>
    <t>info@hof-wood.de</t>
  </si>
  <si>
    <t>http://hofgmbh.de/ru/</t>
  </si>
  <si>
    <t>Soderhamn step disc 15 inch</t>
  </si>
  <si>
    <t>Sägewerk Christl OHG</t>
  </si>
  <si>
    <t>Reinert</t>
  </si>
  <si>
    <t>info@saegewerk-christl.de</t>
  </si>
  <si>
    <t>https://www.saegewerk-christl.de</t>
  </si>
  <si>
    <t>Packing system blue</t>
  </si>
  <si>
    <t>Kiefer Produktions- &amp; Handels GmbH</t>
  </si>
  <si>
    <t>Wilhelm</t>
  </si>
  <si>
    <t>https://www.kieferholz.de/</t>
  </si>
  <si>
    <t>Heinrich Harling GmbH</t>
  </si>
  <si>
    <t>Matthias</t>
  </si>
  <si>
    <t>mharling@saegewerk-harling.de</t>
  </si>
  <si>
    <t>https://www.saegewerk-harling.de</t>
  </si>
  <si>
    <t>Holz-Lex GmbH</t>
  </si>
  <si>
    <t>Dieter</t>
  </si>
  <si>
    <t>info@holz-lex.de</t>
  </si>
  <si>
    <t>http://www.holz-lex.de/</t>
  </si>
  <si>
    <t>Vislanda 509-3F</t>
  </si>
  <si>
    <t>Konrad Steeb GmbH &amp; Co. KG</t>
  </si>
  <si>
    <t>info@holz-steeb.de</t>
  </si>
  <si>
    <t>https://www.holz-steeb.de/</t>
  </si>
  <si>
    <t>Hall system</t>
  </si>
  <si>
    <t>Holz-Heiler GmbH</t>
  </si>
  <si>
    <t>Clemens</t>
  </si>
  <si>
    <t>info@holz-heiler.de</t>
  </si>
  <si>
    <t>http://www.holz-heiler.de/</t>
  </si>
  <si>
    <t>ALPEN-IMPEX</t>
  </si>
  <si>
    <t>Nuri</t>
  </si>
  <si>
    <t>info@alpenimpex.de</t>
  </si>
  <si>
    <t>https://www.alpenimpex.de</t>
  </si>
  <si>
    <t>Sharpner stehle smml</t>
  </si>
  <si>
    <t>Sägewerk STAIGER</t>
  </si>
  <si>
    <t>Staiger</t>
  </si>
  <si>
    <t>info@saegewerk-staiger.de</t>
  </si>
  <si>
    <t>https://www.saegewerk-staiger.de</t>
  </si>
  <si>
    <t>Sägewerk-Holzhandlung</t>
  </si>
  <si>
    <t>Klaus Schmidt</t>
  </si>
  <si>
    <t>mail@saegewerk-schmidt-tann.de</t>
  </si>
  <si>
    <t>http://www.saegewerk-schmidt-tann.de</t>
  </si>
  <si>
    <t>One piece feeder/cross conveyor/kallfass/</t>
  </si>
  <si>
    <t>ALFHA GmbH &amp; Co. KG</t>
  </si>
  <si>
    <t>Rolf</t>
  </si>
  <si>
    <t>rolf.hoffmann@alfha.de</t>
  </si>
  <si>
    <t>http://www.alfha.de/impressum.html</t>
  </si>
  <si>
    <t>log deck elevator hedlund</t>
  </si>
  <si>
    <t>J. J. Artmann Holzwerkstatt GmbH</t>
  </si>
  <si>
    <t>Artmann</t>
  </si>
  <si>
    <t>http://www.jja-holzwerkstatt.de</t>
  </si>
  <si>
    <t>Grain silos/ jja@jja-holzwerkstatt.de</t>
  </si>
  <si>
    <t>Vimesco GmbH</t>
  </si>
  <si>
    <t>Eslami</t>
  </si>
  <si>
    <t>https://www.vimesco.de/produkt-galerie/</t>
  </si>
  <si>
    <t>Elektromotors</t>
  </si>
  <si>
    <t>Iseli Stellitier- und Schärftechnik GmbH</t>
  </si>
  <si>
    <t>info@iseli-deutschland.de</t>
  </si>
  <si>
    <t>https://www.iselideutschland.de/</t>
  </si>
  <si>
    <t>Service für Hobeltechnik</t>
  </si>
  <si>
    <t>Marco</t>
  </si>
  <si>
    <t>office@sfh-fischer.de</t>
  </si>
  <si>
    <t>https://www.sfh-fischer.de/Impressum/</t>
  </si>
  <si>
    <t>Waco planer</t>
  </si>
  <si>
    <t>Quin-Tech GmbH &amp; Co. KG</t>
  </si>
  <si>
    <t>Heinrich</t>
  </si>
  <si>
    <t>info@quin-tech.de</t>
  </si>
  <si>
    <t>https://quin-tech.de</t>
  </si>
  <si>
    <t>JB Maschinen Vertriebs GmbH</t>
  </si>
  <si>
    <t>Jakob</t>
  </si>
  <si>
    <t>info@jb-maschinen-gmbh.de</t>
  </si>
  <si>
    <t>http://www.jb-maschinen-gmbh.de/Maschinen/Komplette_Sagewerke/komplette_sagewerke.html</t>
  </si>
  <si>
    <t>Sägewerk Lehmeier</t>
  </si>
  <si>
    <t>Wolfgang</t>
  </si>
  <si>
    <t>info@holz-lehmeier.de</t>
  </si>
  <si>
    <t>https://www.sägewerk-lehmeier.de/kontakt/</t>
  </si>
  <si>
    <t>Bruks RR 700</t>
  </si>
  <si>
    <t>HWM Werkzeugmaschinen GmbH</t>
  </si>
  <si>
    <t>Alireza</t>
  </si>
  <si>
    <t>Info@hwm-Maschinen.de</t>
  </si>
  <si>
    <t>https://hwm-maschinen.de</t>
  </si>
  <si>
    <t>Sägewerk Försch</t>
  </si>
  <si>
    <t>Forsch</t>
  </si>
  <si>
    <t>info@saegewerk-foersch.de</t>
  </si>
  <si>
    <t>https://www.saegewerk-foersch.de</t>
  </si>
  <si>
    <t>Hogra Holz GmbH</t>
  </si>
  <si>
    <t>Felix</t>
  </si>
  <si>
    <t>gramlich.felix@hogra-holz.de</t>
  </si>
  <si>
    <t>http://hogra-holz.com/ansprechpartner</t>
  </si>
  <si>
    <t>Pfeifer &amp; Langen GmbH &amp; Co. KG</t>
  </si>
  <si>
    <t>Lorenz</t>
  </si>
  <si>
    <t>pfeifer-langen.com</t>
  </si>
  <si>
    <t>Grain silos</t>
  </si>
  <si>
    <t>Inter Holz GmbH</t>
  </si>
  <si>
    <t>Leonhard</t>
  </si>
  <si>
    <t>mail@iholz.com</t>
  </si>
  <si>
    <t>http://www.iholz.com/german/produkte.htm</t>
  </si>
  <si>
    <t>KSB Grinding Expertise</t>
  </si>
  <si>
    <t>https://www.ksb-stroppel.com</t>
  </si>
  <si>
    <t>Stoiber Photovoltaik GmbH</t>
  </si>
  <si>
    <t>Florian Stoiber</t>
  </si>
  <si>
    <t>f.stoiber@stoiber-photovoltaik.de</t>
  </si>
  <si>
    <t>49 (0) 9937 23399 10</t>
  </si>
  <si>
    <t>B to B Innovation GmbH</t>
  </si>
  <si>
    <t>Reinhard Witt</t>
  </si>
  <si>
    <t>lohn@btob-gmbh.de</t>
  </si>
  <si>
    <t>Universal.M.W GmbH</t>
  </si>
  <si>
    <t>OSAMA ELFANDI</t>
  </si>
  <si>
    <t>info@universal-mw.de</t>
  </si>
  <si>
    <t>Sägewerkstechnik Hartmut Lingk</t>
  </si>
  <si>
    <t>Lingk Hartmut</t>
  </si>
  <si>
    <t>info@lingk-saegewerkstechnik.de</t>
  </si>
  <si>
    <t>RDA Recycling Machinery</t>
  </si>
  <si>
    <t>Sascha Dormichian</t>
  </si>
  <si>
    <t>sd@rda-rema.de</t>
  </si>
  <si>
    <t>G.I.S for Sales &amp; Purchasing</t>
  </si>
  <si>
    <t>Khalid Kardoudi</t>
  </si>
  <si>
    <t>49 228-24042916</t>
  </si>
  <si>
    <t>GM Handel Service</t>
  </si>
  <si>
    <t>Grzegorz Tomasz Makochon</t>
  </si>
  <si>
    <t>gmhandel@gmx.de</t>
  </si>
  <si>
    <t>BRH GMBH</t>
  </si>
  <si>
    <t>Mohamed Abuassi</t>
  </si>
  <si>
    <t>abu-suheib@hotmail.de</t>
  </si>
  <si>
    <t>INIMEX Hilden GmbH</t>
  </si>
  <si>
    <t>Shahrooz Gholizadegan</t>
  </si>
  <si>
    <t>inimex.gmbh@gmail.com</t>
  </si>
  <si>
    <t>SADET enerji</t>
  </si>
  <si>
    <t>Hacı İSMAİL AYRANCI</t>
  </si>
  <si>
    <t>ayrancihaci54@gmail.com</t>
  </si>
  <si>
    <t>RG Technology</t>
  </si>
  <si>
    <t>Reza Ghafghazi</t>
  </si>
  <si>
    <t>rghafghazi@msn.com</t>
  </si>
  <si>
    <t>Granutec</t>
  </si>
  <si>
    <t>Benson Volker</t>
  </si>
  <si>
    <t>v.benson@t-online.de</t>
  </si>
  <si>
    <t>Sägewerk Andreas Plank</t>
  </si>
  <si>
    <t>Andreas Plank</t>
  </si>
  <si>
    <t>saegewerk-plank@online.de</t>
  </si>
  <si>
    <t>HGS GmbH</t>
  </si>
  <si>
    <t>Walter Moritz</t>
  </si>
  <si>
    <t>planbau-gmbh@online.de</t>
  </si>
  <si>
    <t>IBM machine</t>
  </si>
  <si>
    <t>Bogdan</t>
  </si>
  <si>
    <t>usedmachineo@gmail.com</t>
  </si>
  <si>
    <t>Mit freundlichem Gruß</t>
  </si>
  <si>
    <t>Uwe Seegers</t>
  </si>
  <si>
    <t>u.seegers@luening-paletten.de</t>
  </si>
  <si>
    <t>Brouwers</t>
  </si>
  <si>
    <t>info@brouwers-abbundanlagen.de&gt;</t>
  </si>
  <si>
    <t>Mueggenburg Pflanzliche Rohstoffe GmbH &amp; Co. KG</t>
  </si>
  <si>
    <t>Dirk Mueggenburg</t>
  </si>
  <si>
    <t>Dirk.Mueggenburg@mueggenburg.com</t>
  </si>
  <si>
    <t>www.mueggenburg.com</t>
  </si>
  <si>
    <t>Sägewerk Ketterer</t>
  </si>
  <si>
    <t>Urban Ketterer</t>
  </si>
  <si>
    <t>saegewerk-ketterer@t-online.de</t>
  </si>
  <si>
    <t>Profikarkas</t>
  </si>
  <si>
    <t>Mykola Kudinenko</t>
  </si>
  <si>
    <t>Kudinenko@profikarkas.com.ua</t>
  </si>
  <si>
    <t>H.Bauer Holzbau/Bedachung Schlechter e.k</t>
  </si>
  <si>
    <t>Schlechter</t>
  </si>
  <si>
    <t>hendrikschlechter@gmx.de</t>
  </si>
  <si>
    <t>Hoffmann-Holz</t>
  </si>
  <si>
    <t>GF M. Hoffmann</t>
  </si>
  <si>
    <t>m.hoffmann@hoffmann-holz.eu</t>
  </si>
  <si>
    <t>mbm GmbH</t>
  </si>
  <si>
    <t>Modlmeir Ludwig</t>
  </si>
  <si>
    <t>info@mbm-maschinenbau-gmbh.de</t>
  </si>
  <si>
    <t>Forst - Holz Niessen</t>
  </si>
  <si>
    <t>Bauke Niessen</t>
  </si>
  <si>
    <t>info@holz-niessen.eu</t>
  </si>
  <si>
    <t>AWS Holzbau Aktiv GmbH</t>
  </si>
  <si>
    <t>Andreas Schäfer</t>
  </si>
  <si>
    <t>a.schaefer@aws-holzbau.de</t>
  </si>
  <si>
    <t>Dinesen Holz</t>
  </si>
  <si>
    <t>Christian Mai</t>
  </si>
  <si>
    <t>cm@dinesen.com</t>
  </si>
  <si>
    <t>Adrian Engler</t>
  </si>
  <si>
    <t>adrian.engler@mail.de</t>
  </si>
  <si>
    <t>Alex Kühler</t>
  </si>
  <si>
    <t>sagleralex@googlemail.com</t>
  </si>
  <si>
    <t>Kastrati Naim</t>
  </si>
  <si>
    <t>k.naim1972@gmail.com</t>
  </si>
  <si>
    <t>Juri Winter</t>
  </si>
  <si>
    <t>juri@bechers.de</t>
  </si>
  <si>
    <t>Wolfgang Boerdgen</t>
  </si>
  <si>
    <t>wolfgang@boerdgen.de</t>
  </si>
  <si>
    <t>Marcel Förster</t>
  </si>
  <si>
    <t>marcel.foerster1@t-online.de</t>
  </si>
  <si>
    <t>Hubert Schlosser</t>
  </si>
  <si>
    <t>Hobelwerk.Schlosser@yahoo.de</t>
  </si>
  <si>
    <t>6775 611</t>
  </si>
  <si>
    <t>Enrico</t>
  </si>
  <si>
    <t>modlmeyr@outlook.de</t>
  </si>
  <si>
    <t>Erjo BS 200</t>
  </si>
  <si>
    <t>Jury</t>
  </si>
  <si>
    <t>info-nexus@gmx.de</t>
  </si>
  <si>
    <t>Scraper conveyor</t>
  </si>
  <si>
    <t>Seuz</t>
  </si>
  <si>
    <t>forst-seuss@web.de</t>
  </si>
  <si>
    <t>Log conveyor</t>
  </si>
  <si>
    <t>Rahima</t>
  </si>
  <si>
    <t>sarahim@freenet.de</t>
  </si>
  <si>
    <t>Ingo Bogner</t>
  </si>
  <si>
    <t>Hooshmand</t>
  </si>
  <si>
    <t>Matten</t>
  </si>
  <si>
    <t>elawyr@web.de</t>
  </si>
  <si>
    <t>bruckmuelner@t-online.de</t>
  </si>
  <si>
    <t>saizjohannes@web.de</t>
  </si>
  <si>
    <t>Vladimir</t>
  </si>
  <si>
    <t>suvacar@gmx.de</t>
  </si>
  <si>
    <t>Ari Vislanda 509</t>
  </si>
  <si>
    <t>Klaus</t>
  </si>
  <si>
    <t>klaus-hochstein@t-online.de</t>
  </si>
  <si>
    <t>Friedhelm</t>
  </si>
  <si>
    <t>woerz.maschinen@gmx.de</t>
  </si>
  <si>
    <t>Waco 225/3000</t>
  </si>
  <si>
    <t>Makochon</t>
  </si>
  <si>
    <t>Conveyor roller</t>
  </si>
  <si>
    <t>Wissner</t>
  </si>
  <si>
    <t>Saegewerkrothwissner@gmx.de</t>
  </si>
  <si>
    <t>Franz Staflinger</t>
  </si>
  <si>
    <t>Starflinger.franz@web.de</t>
  </si>
  <si>
    <t>Matthias Voß</t>
  </si>
  <si>
    <t>vossi190@googlemail.com</t>
  </si>
  <si>
    <t>Michael Gutmann</t>
  </si>
  <si>
    <t>michael.gutmann@renchtalholz.de</t>
  </si>
  <si>
    <t>Siegbert Fechter</t>
  </si>
  <si>
    <t>siegber@aol.com</t>
  </si>
  <si>
    <t>Bodo Fritsch</t>
  </si>
  <si>
    <t>markobodoharald@gmail.com</t>
  </si>
  <si>
    <t>Jila Seifi Derakhshan</t>
  </si>
  <si>
    <t>derakhshan@zandexco.com</t>
  </si>
  <si>
    <t>ERNEST HARPER</t>
  </si>
  <si>
    <t>e-harper@hindonllc.onmicrosoft.com</t>
  </si>
  <si>
    <t>SWENTUM e.K</t>
  </si>
  <si>
    <t>Dimitri Zimmer</t>
  </si>
  <si>
    <t>d.zimmer@swentum.com</t>
  </si>
  <si>
    <t>+49 173 20 51 589</t>
  </si>
  <si>
    <t> www.swentum.com</t>
  </si>
  <si>
    <t> CPM 7900</t>
  </si>
  <si>
    <t>Wolfgang Meier</t>
  </si>
  <si>
    <t>info@saegewerk-meier.de</t>
  </si>
  <si>
    <t>complete sawing line</t>
  </si>
  <si>
    <t>Holzwerke Gmach GmbH</t>
  </si>
  <si>
    <t>Alexander Gmach</t>
  </si>
  <si>
    <t>alexander.gmach@holzwerke-gmach.de</t>
  </si>
  <si>
    <t>+49-(0) 9461 403-0</t>
  </si>
  <si>
    <t>www.holzwerke-gmach.de</t>
  </si>
  <si>
    <t>moulder and stacker</t>
  </si>
  <si>
    <t>Andrasch Raumausstatter GmbH</t>
  </si>
  <si>
    <t>Frank Andrasch</t>
  </si>
  <si>
    <t>Höchsmann GmbH</t>
  </si>
  <si>
    <t>Stefan Höchsmann</t>
  </si>
  <si>
    <t>s.hoechsmann@hoechsmann.com</t>
  </si>
  <si>
    <t>49 1713111226</t>
  </si>
  <si>
    <t>https://www.hoechsmann.com/</t>
  </si>
  <si>
    <t>Müggenburg Group</t>
  </si>
  <si>
    <t>Dirk Müggenburg</t>
  </si>
  <si>
    <t>info@mueggenburg.com</t>
  </si>
  <si>
    <t>49 40 81995950</t>
  </si>
  <si>
    <t>https://www.müggenburg.com/en/index.html</t>
  </si>
  <si>
    <t>Müggenburg Pflanzliche Rohstoffe GmbH &amp; Co. KG Tegelbarg 35
DE 24576 Bad Bramstedt</t>
  </si>
  <si>
    <t>TCI Transcontainer International Holding GmbH</t>
  </si>
  <si>
    <t>info@myTCIgroup.com</t>
  </si>
  <si>
    <t>49 40 413 64 449</t>
  </si>
  <si>
    <t>https://mytcigroup.com/en/contact/</t>
  </si>
  <si>
    <t>Afrikastraße 220457 Hamburg</t>
  </si>
  <si>
    <t>Holzmanufaktur</t>
  </si>
  <si>
    <t>Sieber</t>
  </si>
  <si>
    <t>vertrieb@holzmanufaktur.com</t>
  </si>
  <si>
    <t>49 7141-70694-10</t>
  </si>
  <si>
    <t>https://holzmanufaktur.com/pages/kontakt-zur-holzmanufaktur</t>
  </si>
  <si>
    <t>Montag bis Freitag 9 - 18 Uhr</t>
  </si>
  <si>
    <t>Axel Wirth Maschinen GmbH</t>
  </si>
  <si>
    <t>Max Wirth</t>
  </si>
  <si>
    <t>info@awm-gmbh.com</t>
  </si>
  <si>
    <t>49 7364 9577090</t>
  </si>
  <si>
    <t>https://axel-wirth-maschinen.de/kontakt/</t>
  </si>
  <si>
    <t>Aalener Str. 76-80 73447 Oberkochen</t>
  </si>
  <si>
    <t>Schmiedehaus Mainka</t>
  </si>
  <si>
    <t>Günter MAINKA</t>
  </si>
  <si>
    <t>info@schmiedehaus-mainka.de</t>
  </si>
  <si>
    <t>09 172 5742913</t>
  </si>
  <si>
    <t>https://roettenbach-bei-schwabach.stadtbranchenbuch.com/5508669.html</t>
  </si>
  <si>
    <t>Stadtplan Gerstenring 22</t>
  </si>
  <si>
    <t>MRS Greifer- und Maschinenbau Helmstadt GmbH</t>
  </si>
  <si>
    <t>Jürgen Groß</t>
  </si>
  <si>
    <r>
      <rPr>
        <rFont val="Times New Roman"/>
        <color rgb="FF000000"/>
        <sz val="11.0"/>
        <u/>
      </rPr>
      <t>info@mrs-greifer.de</t>
    </r>
  </si>
  <si>
    <t>49 7263 9129 30</t>
  </si>
  <si>
    <t>https://www.mrs-greifer.de/de/kontakt/kontakt.html</t>
  </si>
  <si>
    <t>Talweg 15 - 17 74921 Helmstadt-Bargen Deutschland</t>
  </si>
  <si>
    <t>Sägewerk Füssenich GmbH</t>
  </si>
  <si>
    <t>Hans Unterholzner</t>
  </si>
  <si>
    <r>
      <rPr>
        <rFont val="Times New Roman"/>
        <color rgb="FF000000"/>
        <sz val="11.0"/>
        <u/>
      </rPr>
      <t>info@saegewerk-fuessenich.de</t>
    </r>
  </si>
  <si>
    <t>49 2241-312015</t>
  </si>
  <si>
    <t>https://www.saegewerk-fuessenich.de/contact.html</t>
  </si>
  <si>
    <t>Ladestraße 31 53757 Sankt Augustin</t>
  </si>
  <si>
    <t>Heinen GmbH &amp; Co. KG</t>
  </si>
  <si>
    <t>ALEXEY BORODULIN</t>
  </si>
  <si>
    <r>
      <rPr>
        <rFont val="Times New Roman"/>
        <color rgb="FF000000"/>
        <sz val="11.0"/>
        <u/>
      </rPr>
      <t>alexey.borodulin@heinen.biz</t>
    </r>
  </si>
  <si>
    <t>49 4454 9782 135</t>
  </si>
  <si>
    <t>https://www.heinen.biz</t>
  </si>
  <si>
    <t>Am Esch 20 | 26349 Jade | Germany</t>
  </si>
  <si>
    <t>Liesen GmbH</t>
  </si>
  <si>
    <t>G. Liesen</t>
  </si>
  <si>
    <t>info@liesen.com</t>
  </si>
  <si>
    <t>49 (0) 591 96301 0</t>
  </si>
  <si>
    <t>https://www.liesen.com/en/kontakt</t>
  </si>
  <si>
    <t>Willy-Brandt-Ring 18 49808 Lingen</t>
  </si>
  <si>
    <t>Muench Edelstahl GmbH</t>
  </si>
  <si>
    <t>Yvonne Händly</t>
  </si>
  <si>
    <r>
      <rPr>
        <rFont val="Times New Roman"/>
        <color rgb="FF000000"/>
        <sz val="11.0"/>
        <u/>
      </rPr>
      <t>info@muench-gmbh.net</t>
    </r>
  </si>
  <si>
    <t>49 2103 58996</t>
  </si>
  <si>
    <t>https://www.muench-edelstahl-gmbh.de/en/contact/</t>
  </si>
  <si>
    <t>MÜNCH-Edelstahl GmbH Weststraße 26 40721 Hilden</t>
  </si>
  <si>
    <t xml:space="preserve">Esa Niemitalo </t>
  </si>
  <si>
    <t>Esa Niemitalo</t>
  </si>
  <si>
    <t>esa@niemitalo.fi</t>
  </si>
  <si>
    <t>Finland</t>
  </si>
  <si>
    <t>http://niemitalo.fi/#alku</t>
  </si>
  <si>
    <t>PTJ Express Oy</t>
  </si>
  <si>
    <t>Juha Mäkitalo</t>
  </si>
  <si>
    <t>juhamktl90@gmail.com</t>
  </si>
  <si>
    <t>Foretec Oy</t>
  </si>
  <si>
    <t>Tapani Pykäri</t>
  </si>
  <si>
    <t>toimisto@foretec.fi</t>
  </si>
  <si>
    <t>https://foretec-oy.business.site/?utm_source=gmb&amp;utm_medium=referral</t>
  </si>
  <si>
    <t>Fm timber Oy</t>
  </si>
  <si>
    <t>Mikko Luikku</t>
  </si>
  <si>
    <t>mikko.luikku@fmtimber.fi</t>
  </si>
  <si>
    <t>https://fmtimber.fi</t>
  </si>
  <si>
    <t>Puustako Oy</t>
  </si>
  <si>
    <t>Jari Rissanen</t>
  </si>
  <si>
    <t>jari.rissanen@puustako.fi</t>
  </si>
  <si>
    <t>https://www.puustako.fi</t>
  </si>
  <si>
    <t>Three Oaks Ky</t>
  </si>
  <si>
    <t>Ismo Rautiaine</t>
  </si>
  <si>
    <t>ismo.rautiainen@yahoo.com</t>
  </si>
  <si>
    <t>Ascogroup</t>
  </si>
  <si>
    <t>Asko Sorsa</t>
  </si>
  <si>
    <t>ascoalfa@gmail.com</t>
  </si>
  <si>
    <t>Geneset</t>
  </si>
  <si>
    <t>Harri Uusi-Rajasalo</t>
  </si>
  <si>
    <t>harri.uusi-rajasalo@geneset.com</t>
  </si>
  <si>
    <t>https://www.geneset.fi</t>
  </si>
  <si>
    <t>Billetti oy</t>
  </si>
  <si>
    <t>Jani Heikkilä</t>
  </si>
  <si>
    <t>asiakaspalvelu@billetti.com</t>
  </si>
  <si>
    <t>https://www.billetti.com</t>
  </si>
  <si>
    <t>Lignopro</t>
  </si>
  <si>
    <t>Jari Laitinen</t>
  </si>
  <si>
    <t>lignopro@gmail.com</t>
  </si>
  <si>
    <t>Nordic upstream oy</t>
  </si>
  <si>
    <t>Jorma Rajala</t>
  </si>
  <si>
    <t>jorma.rajala@nordicupstream.com</t>
  </si>
  <si>
    <t>Chicagowood malax</t>
  </si>
  <si>
    <t>Justus Jahn</t>
  </si>
  <si>
    <t>justus.jahn@chicagowood.fi</t>
  </si>
  <si>
    <t>https://www.chicagowood.fi</t>
  </si>
  <si>
    <t>Deltta Timber OY</t>
  </si>
  <si>
    <t>Keijo Mikkonen</t>
  </si>
  <si>
    <t>keijo.mikkonen@metsakolmio.fi</t>
  </si>
  <si>
    <t>Laatokan lankku oy</t>
  </si>
  <si>
    <t>Pekka Paakkinen</t>
  </si>
  <si>
    <t>pekka.paakkinen@laatokanlankku.fi</t>
  </si>
  <si>
    <t>https://www.lujapuu.fi</t>
  </si>
  <si>
    <t>Door-Team Oy</t>
  </si>
  <si>
    <t>Teppo Tamminen</t>
  </si>
  <si>
    <t xml:space="preserve">teppo.tamminen@doorteam.fi </t>
  </si>
  <si>
    <t>https://www.doorteam.fi</t>
  </si>
  <si>
    <t>Mavital</t>
  </si>
  <si>
    <t>Viktor Lyjine</t>
  </si>
  <si>
    <t>Sydänmaa trade oy</t>
  </si>
  <si>
    <t>Yury Mekhryakov</t>
  </si>
  <si>
    <t>yury.mekhryakov@outlook.com</t>
  </si>
  <si>
    <t>Puutavaraliike P. Karvonen Oy</t>
  </si>
  <si>
    <t>Jorma</t>
  </si>
  <si>
    <t>http://www.pkarvonen.fi</t>
  </si>
  <si>
    <t>Kuusisto Group</t>
  </si>
  <si>
    <t>Juha</t>
  </si>
  <si>
    <t>juha.kuusisto@kuusistogroup.com</t>
  </si>
  <si>
    <t>https://www.kuusistogroup.com/en/home/</t>
  </si>
  <si>
    <t>Samll log line</t>
  </si>
  <si>
    <t>Satosa Oy</t>
  </si>
  <si>
    <t>Markku Markkanen</t>
  </si>
  <si>
    <t>markku.markkanen59@gmail.com</t>
  </si>
  <si>
    <t>MM-Wood</t>
  </si>
  <si>
    <t>Kalle Kemmo</t>
  </si>
  <si>
    <t>kalle.kemmo@mm-wood.fi</t>
  </si>
  <si>
    <t>Tuomas Ylipuranen</t>
  </si>
  <si>
    <t>tuomas.ylipuranen@t-focus.fi</t>
  </si>
  <si>
    <t>Juuso Saarinen</t>
  </si>
  <si>
    <t>juuso.saarinen@pankkitalo.fi</t>
  </si>
  <si>
    <t>Tapio Ylipuranen</t>
  </si>
  <si>
    <t>tapio.ylipuranen@t-focus.fi</t>
  </si>
  <si>
    <t>Pekka Lehmonen</t>
  </si>
  <si>
    <t>rappaatranta2017@gmail.com</t>
  </si>
  <si>
    <t>358(0)400282436</t>
  </si>
  <si>
    <t>Harri Kuusinen</t>
  </si>
  <si>
    <t>harri.kuusinen@gmail.com</t>
  </si>
  <si>
    <t>Costan Buzura</t>
  </si>
  <si>
    <t>buzuracv@gmail.com</t>
  </si>
  <si>
    <t>Osmo Uurinmäki</t>
  </si>
  <si>
    <t>osmo.uurinmaki@eploy.inet.fi</t>
  </si>
  <si>
    <t>Rein Lomppi</t>
  </si>
  <si>
    <t>rlomppi@gmail.com</t>
  </si>
  <si>
    <t>Petri Tiainen</t>
  </si>
  <si>
    <t>petri.tiainen@tiaisensaha.fi</t>
  </si>
  <si>
    <t>Veli-Matti Alapudas</t>
  </si>
  <si>
    <t>veli-matti.alapudas@kontio.fi</t>
  </si>
  <si>
    <t>Koskisen</t>
  </si>
  <si>
    <t>Lassi Santala</t>
  </si>
  <si>
    <t>lassi.santala@koskisen.com</t>
  </si>
  <si>
    <t>+358 40 553 4434</t>
  </si>
  <si>
    <t>www.koskisen.com</t>
  </si>
  <si>
    <t>Mikko Ollila</t>
  </si>
  <si>
    <t>mikko.ollila1@gmail.com</t>
  </si>
  <si>
    <t>+358 40 8353848</t>
  </si>
  <si>
    <t>https://www.sahauspalveluollila.fi</t>
  </si>
  <si>
    <t>Saw line</t>
  </si>
  <si>
    <t>ASWood Oy</t>
  </si>
  <si>
    <t>Antti Sarajärvi</t>
  </si>
  <si>
    <t>antti.sarajarvi@aswood.fi</t>
  </si>
  <si>
    <t>+358 40 7498610</t>
  </si>
  <si>
    <t>Prinz Pack saw</t>
  </si>
  <si>
    <t>Westwood</t>
  </si>
  <si>
    <t>Rickard Snellman</t>
  </si>
  <si>
    <t>rickard.snellman@westwood.fi</t>
  </si>
  <si>
    <t>www.westwood.fi</t>
  </si>
  <si>
    <t>wood chopper</t>
  </si>
  <si>
    <t>Kuhmo Oy</t>
  </si>
  <si>
    <t>Tommi Ruha</t>
  </si>
  <si>
    <t>tommi.ruha@kuhmo.eu </t>
  </si>
  <si>
    <t>+358 50 410 3845</t>
  </si>
  <si>
    <t>www.kuhmo.eu</t>
  </si>
  <si>
    <t>Okkosen puutuote</t>
  </si>
  <si>
    <t>Tuomo</t>
  </si>
  <si>
    <t>myynti@okkosenpuutuote.com</t>
  </si>
  <si>
    <t>+358 50 0360741</t>
  </si>
  <si>
    <t>Wood Machinery Center</t>
  </si>
  <si>
    <t>Maksim Hyppönen</t>
  </si>
  <si>
    <t>maksim.hypponen@gmail.com</t>
  </si>
  <si>
    <t>http://www.woodmachinerycenter.com/</t>
  </si>
  <si>
    <t>Partaharjun Puutarha Oy</t>
  </si>
  <si>
    <t>Erkki Savolainen</t>
  </si>
  <si>
    <r>
      <rPr>
        <color rgb="FF000000"/>
        <sz val="11.0"/>
        <u/>
      </rPr>
      <t>myynti@partaharju.fi</t>
    </r>
  </si>
  <si>
    <t>358 403 055 800</t>
  </si>
  <si>
    <t>https://partaharju.fi/en/contact/</t>
  </si>
  <si>
    <t>Partaharjuntie 431 76280 Partaharju FINLAND</t>
  </si>
  <si>
    <t>Sahauspalvelu Mikko Ollila</t>
  </si>
  <si>
    <r>
      <rPr>
        <rFont val="Times New Roman"/>
        <color rgb="FF000000"/>
        <sz val="11.0"/>
        <u/>
      </rPr>
      <t>mikko.ollila1@gmail.com</t>
    </r>
  </si>
  <si>
    <t>358 40 8353848</t>
  </si>
  <si>
    <t>https://www.sahauspalveluollila.fi/</t>
  </si>
  <si>
    <t>Masonite Beams AB</t>
  </si>
  <si>
    <t>Joel Ögren</t>
  </si>
  <si>
    <t>Joel.Ohgren@byggmagroup.se</t>
  </si>
  <si>
    <t>https://www.masonitebeams.se</t>
  </si>
  <si>
    <t>Lindris Såg AB</t>
  </si>
  <si>
    <t>Anders Bertil Karlsson</t>
  </si>
  <si>
    <t>anders@lindris.se</t>
  </si>
  <si>
    <t>https://www.lindris.se</t>
  </si>
  <si>
    <t>Norsjö Trä AB</t>
  </si>
  <si>
    <t>Frank Signarsson</t>
  </si>
  <si>
    <t>frank@norsjotra.se</t>
  </si>
  <si>
    <t>http://norsjotra.se</t>
  </si>
  <si>
    <t>NMC Bygg &amp; Mark AB</t>
  </si>
  <si>
    <t>Linus Näsström</t>
  </si>
  <si>
    <t>https://www.nmcab.com</t>
  </si>
  <si>
    <t>HEEAB</t>
  </si>
  <si>
    <t>Göran Hägglund</t>
  </si>
  <si>
    <t>Info@heeab.com</t>
  </si>
  <si>
    <t>https://heeab.com/#Contact</t>
  </si>
  <si>
    <t>Micor AB</t>
  </si>
  <si>
    <t>Richard Hagnestam</t>
  </si>
  <si>
    <t>richard.hagnestam@lsab.se</t>
  </si>
  <si>
    <t>https://micor.se/en/__trashed/</t>
  </si>
  <si>
    <t>SIMCOS</t>
  </si>
  <si>
    <t>A.R.Mansour</t>
  </si>
  <si>
    <t>arm@simcos.se</t>
  </si>
  <si>
    <t>http://www.simcos.se</t>
  </si>
  <si>
    <t>ESS-ENN Timber AB</t>
  </si>
  <si>
    <t>Mats Larsson</t>
  </si>
  <si>
    <t>Mats.larsson@ess-enn.se</t>
  </si>
  <si>
    <t>https://www.ess-enn.se</t>
  </si>
  <si>
    <t>Modus Sverige AB</t>
  </si>
  <si>
    <t>Martin Bröms</t>
  </si>
  <si>
    <t>martin.broms@modussverige.se</t>
  </si>
  <si>
    <t>https://www.modussverige.se</t>
  </si>
  <si>
    <t>Bjernareds Sågverk AB</t>
  </si>
  <si>
    <t>Mikael Bengtsson</t>
  </si>
  <si>
    <t>346-55724</t>
  </si>
  <si>
    <t>https://bjernared.se</t>
  </si>
  <si>
    <t>Solör Bioenergi Pellets AB</t>
  </si>
  <si>
    <t>Erik Björkqvist</t>
  </si>
  <si>
    <t>erik.bjorkqvist@solorbioenergi.com</t>
  </si>
  <si>
    <t>https://solorbioenergi.com</t>
  </si>
  <si>
    <t>Tranås Byggsvets AB</t>
  </si>
  <si>
    <t>Ludvig Sparv</t>
  </si>
  <si>
    <t>Produktion@byggsvets.se</t>
  </si>
  <si>
    <t>https://byggsvets.se</t>
  </si>
  <si>
    <t>Energifabriken</t>
  </si>
  <si>
    <t>David Varverud</t>
  </si>
  <si>
    <t>David@energifabriken.se</t>
  </si>
  <si>
    <t>https://energifabriken.se</t>
  </si>
  <si>
    <t>SWE-EXPORT d.o.o.</t>
  </si>
  <si>
    <t>Emir Delic</t>
  </si>
  <si>
    <t>emir.delic@swe-export.com</t>
  </si>
  <si>
    <t>http://swe-export.com</t>
  </si>
  <si>
    <t>Bilskroten i warberg ab</t>
  </si>
  <si>
    <t>Gordon Hansson</t>
  </si>
  <si>
    <t>bilskroteniwarberg@gmail.com</t>
  </si>
  <si>
    <t>Nefab Packaging Sweden AB</t>
  </si>
  <si>
    <t>Hans Persson</t>
  </si>
  <si>
    <t>kundservice@nefab.se</t>
  </si>
  <si>
    <t>https://www.nefab.com/sv/sverige/</t>
  </si>
  <si>
    <t>Henrik nengtsson engineering</t>
  </si>
  <si>
    <t>Henrik Bengtsson</t>
  </si>
  <si>
    <t>hbec@live.se</t>
  </si>
  <si>
    <t>Bavylon trade kb</t>
  </si>
  <si>
    <t>Jalil Mosa</t>
  </si>
  <si>
    <t>sstsweden@hotmail.com</t>
  </si>
  <si>
    <t>Dunderon ab</t>
  </si>
  <si>
    <t>Joakim Kviberg</t>
  </si>
  <si>
    <t>joakim@dunderon.se</t>
  </si>
  <si>
    <t>https://dunderon.se</t>
  </si>
  <si>
    <t>Leanderssons Timmer &amp; Smide</t>
  </si>
  <si>
    <t>Johan Leandersson</t>
  </si>
  <si>
    <t>johan@timmersmide.se</t>
  </si>
  <si>
    <t>https://timmersmide.se</t>
  </si>
  <si>
    <t>Facs</t>
  </si>
  <si>
    <t>Mats J-son</t>
  </si>
  <si>
    <t>Pervanovo invest ab</t>
  </si>
  <si>
    <t>Peter Wingårdh</t>
  </si>
  <si>
    <t>peter.wingardh@pervanovo.se</t>
  </si>
  <si>
    <t>https://www.pervanovo.se</t>
  </si>
  <si>
    <t>Tandrabretti ehf</t>
  </si>
  <si>
    <t>Einar</t>
  </si>
  <si>
    <t>https://tandrabretti.is/?lang=en</t>
  </si>
  <si>
    <t>Pocket for scrap</t>
  </si>
  <si>
    <t>LHN SERVICE AB</t>
  </si>
  <si>
    <t>Niklas</t>
  </si>
  <si>
    <t>niklas@lhnserviceab.se</t>
  </si>
  <si>
    <t>https://www.lhnserviceab.se/tjänster-1571397</t>
  </si>
  <si>
    <t>Gotlandsflis AB</t>
  </si>
  <si>
    <t>Lars</t>
  </si>
  <si>
    <t>lars.ahlby@gotlandsflis.se</t>
  </si>
  <si>
    <t>http://www.gotlandsflis.se</t>
  </si>
  <si>
    <t>Fransson</t>
  </si>
  <si>
    <t>Theodoridis ab</t>
  </si>
  <si>
    <t>Anton</t>
  </si>
  <si>
    <t>anton@theodoridis.se</t>
  </si>
  <si>
    <t>http://www.theodoridis-ab.com/suppliers</t>
  </si>
  <si>
    <t>Waco 3000</t>
  </si>
  <si>
    <t>ROASJÖ TRÄFÖRÄDLING AB</t>
  </si>
  <si>
    <t>Martin</t>
  </si>
  <si>
    <t>https://www.rtfab.se/bilder-projekt/</t>
  </si>
  <si>
    <t>Moonshine AB</t>
  </si>
  <si>
    <t>Robin</t>
  </si>
  <si>
    <t>Robin@moonshineab.se</t>
  </si>
  <si>
    <t>https://www.moonshineab.se</t>
  </si>
  <si>
    <t>Aneby Bark AB</t>
  </si>
  <si>
    <t>john@barkab.com</t>
  </si>
  <si>
    <t>http://www.barkab.com/furubark/</t>
  </si>
  <si>
    <t>Chip screen GCV</t>
  </si>
  <si>
    <t>ĆIMO COMPANY</t>
  </si>
  <si>
    <t>Dragan</t>
  </si>
  <si>
    <t>Direktor@cimo.rs</t>
  </si>
  <si>
    <t>www.cimo.rs</t>
  </si>
  <si>
    <t>Pellet production line</t>
  </si>
  <si>
    <t>SAQIMPEX HB</t>
  </si>
  <si>
    <t>Saqib Raj</t>
  </si>
  <si>
    <t>saqimpex5@gmail.com</t>
  </si>
  <si>
    <t>https://saqimpex-hb.wood-me.com</t>
  </si>
  <si>
    <t>Stora Enso Timber AB</t>
  </si>
  <si>
    <t>Stana Velemir</t>
  </si>
  <si>
    <t>stana.velemir.ext@storaenso.com</t>
  </si>
  <si>
    <t>Träteam Br Nyberg AB</t>
  </si>
  <si>
    <t>Sten-Åke Nyberg</t>
  </si>
  <si>
    <t>info@trateam.se</t>
  </si>
  <si>
    <t>http://www.trateam.se/kontakta_oss.html</t>
  </si>
  <si>
    <t>Peter falk lantbruk</t>
  </si>
  <si>
    <t>Peter Falk</t>
  </si>
  <si>
    <t>pf@dressage.se</t>
  </si>
  <si>
    <t>Karlssons Mekaniska Verkstad AB</t>
  </si>
  <si>
    <t>Kent Karlsson</t>
  </si>
  <si>
    <t>info@akm.nu</t>
  </si>
  <si>
    <t>AB WERNER ABRAHAMSSON</t>
  </si>
  <si>
    <t>Jean-Olof</t>
  </si>
  <si>
    <t>info@wernerab.se</t>
  </si>
  <si>
    <t>Glara export</t>
  </si>
  <si>
    <t>Jasser Haidar</t>
  </si>
  <si>
    <t>glaraab172@gmail.com</t>
  </si>
  <si>
    <t>Byggisolering Syd ab</t>
  </si>
  <si>
    <t>Henrik</t>
  </si>
  <si>
    <t>info@byggisolering.se</t>
  </si>
  <si>
    <t>Auri Studio AB</t>
  </si>
  <si>
    <t>Gerald Baguma Lawrence</t>
  </si>
  <si>
    <t xml:space="preserve">gerald.lawrence@auristudio.com </t>
  </si>
  <si>
    <t>Imx system ab</t>
  </si>
  <si>
    <t>Crister Lundgerg</t>
  </si>
  <si>
    <t>crister@imxsystem.se</t>
  </si>
  <si>
    <t>Björns bygg och montage</t>
  </si>
  <si>
    <t>Björn Lennartsson</t>
  </si>
  <si>
    <t>info@bjornsbygg.se</t>
  </si>
  <si>
    <t>Amar Elmasry</t>
  </si>
  <si>
    <t>Andreas Khysing</t>
  </si>
  <si>
    <t>andreaskhysing@hotmail.com</t>
  </si>
  <si>
    <t>Joel Renberg</t>
  </si>
  <si>
    <t>joel.renberg@gmail.com</t>
  </si>
  <si>
    <t>Sahman Memic</t>
  </si>
  <si>
    <t>memicsahman@gmail.com</t>
  </si>
  <si>
    <t>Björn Johansson</t>
  </si>
  <si>
    <t>bjornsimatec@gmail.com</t>
  </si>
  <si>
    <t>Ekeryds trä AB</t>
  </si>
  <si>
    <t>ekerydstra@gmail.com</t>
  </si>
  <si>
    <t>Marcus Gustafsson</t>
  </si>
  <si>
    <t>terrangochmiljo@gmail.com</t>
  </si>
  <si>
    <t>Jim Obad</t>
  </si>
  <si>
    <t>jimobad73@gmail.com</t>
  </si>
  <si>
    <t>Mika Hyötylä</t>
  </si>
  <si>
    <t>hyotmik@gmail.com</t>
  </si>
  <si>
    <t>Rasmus Claesson</t>
  </si>
  <si>
    <t>rottne1000@gmail.com</t>
  </si>
  <si>
    <t>Andreas Nordlund</t>
  </si>
  <si>
    <t>Jansson622@gmail.com</t>
  </si>
  <si>
    <t>Johnny Broström</t>
  </si>
  <si>
    <t>jeb6410@gmail.com</t>
  </si>
  <si>
    <t>Per Jansson</t>
  </si>
  <si>
    <t>per.jansson91@gmail.com</t>
  </si>
  <si>
    <t>Bosse Öhman</t>
  </si>
  <si>
    <t>fagerviksallmek@telia.com</t>
  </si>
  <si>
    <t>Ove Alkerud</t>
  </si>
  <si>
    <t>alkerudove@yahoo.no</t>
  </si>
  <si>
    <t>Tesfaldet Goitom Gerezgiher</t>
  </si>
  <si>
    <t>tesfaldet.goitom@workmail.com</t>
  </si>
  <si>
    <t>Navid Gill</t>
  </si>
  <si>
    <t>gillnavid@gmail.com</t>
  </si>
  <si>
    <t>Holger Karbach</t>
  </si>
  <si>
    <t>holgka@gmail.com</t>
  </si>
  <si>
    <t>Robin Häggström</t>
  </si>
  <si>
    <t>robin.haggstrom@outlook.com</t>
  </si>
  <si>
    <t>Steven Ruhweza</t>
  </si>
  <si>
    <t>rabwoli@yahoo.com</t>
  </si>
  <si>
    <t>Johan Johansson</t>
  </si>
  <si>
    <t>info@hjalmshogenshyvleri.se</t>
  </si>
  <si>
    <t>Amar.sagverk99@outlook.com</t>
  </si>
  <si>
    <t>Mustafa Hadi</t>
  </si>
  <si>
    <t>mhkaizen2021@gmail.com</t>
  </si>
  <si>
    <t>Max Larsson</t>
  </si>
  <si>
    <t>gladjesnickarna@bahnhof.se</t>
  </si>
  <si>
    <t>70-270 71 34</t>
  </si>
  <si>
    <t>Johan Bengtshed</t>
  </si>
  <si>
    <t>bengtshed@outlook.com</t>
  </si>
  <si>
    <t>Patrik Gustavsson</t>
  </si>
  <si>
    <t>pguppsala@hotmail.com</t>
  </si>
  <si>
    <t>Jörgen Edviken</t>
  </si>
  <si>
    <t>jorgen@amjtra.se</t>
  </si>
  <si>
    <t>Dalibor Brajdic</t>
  </si>
  <si>
    <t>daliborbrajdic82@gmail.com</t>
  </si>
  <si>
    <t>Patrik Johansson</t>
  </si>
  <si>
    <t>patrik@looping.se</t>
  </si>
  <si>
    <t>Can Bahar</t>
  </si>
  <si>
    <t>can.bahar@hotmail.com</t>
  </si>
  <si>
    <t>Daniel Olsson</t>
  </si>
  <si>
    <t>daniel@ekorad.se</t>
  </si>
  <si>
    <t>Ibrahim Mahmoud</t>
  </si>
  <si>
    <t>egex@icloud.com</t>
  </si>
  <si>
    <t>Roj</t>
  </si>
  <si>
    <t>kamiran0116@gmail.com</t>
  </si>
  <si>
    <t>graben1@hotmail.se</t>
  </si>
  <si>
    <t>Michael Michaelsson</t>
  </si>
  <si>
    <t>storahogarp@gmail.com</t>
  </si>
  <si>
    <t>Mohammed Almassri</t>
  </si>
  <si>
    <t>mahamad270508@hotmail.com</t>
  </si>
  <si>
    <t>Jaroslav Galkin</t>
  </si>
  <si>
    <t>Jaroslav.galkin@hotmail.com</t>
  </si>
  <si>
    <t>Leif Kellgren</t>
  </si>
  <si>
    <t>leif.b.kellgren@Gmail.com</t>
  </si>
  <si>
    <t>Henrik Karlsson</t>
  </si>
  <si>
    <t>henrik@solbergatra.se</t>
  </si>
  <si>
    <t>Jonas Linngård</t>
  </si>
  <si>
    <t>jonas@nordanatra.se</t>
  </si>
  <si>
    <t>Maria Nilsson Öhman</t>
  </si>
  <si>
    <t>maria.nilsson.ohman@gmail.com</t>
  </si>
  <si>
    <t>Krister Öst</t>
  </si>
  <si>
    <t>krister.oest@gmail.com</t>
  </si>
  <si>
    <t>Jonas Åberg</t>
  </si>
  <si>
    <t>abergs-skogskonsult@outlook.com</t>
  </si>
  <si>
    <t>Oliver Fosi</t>
  </si>
  <si>
    <t>fosi.olivier@yahoo.fr</t>
  </si>
  <si>
    <t>Mikael Åkerström</t>
  </si>
  <si>
    <t>max.larsson@bahnhof.se</t>
  </si>
  <si>
    <t>delhia Abdallah</t>
  </si>
  <si>
    <t>delhia.abdallah@northvolt.com</t>
  </si>
  <si>
    <t>Stefan Rydbergh</t>
  </si>
  <si>
    <t>stefan@morewood.se</t>
  </si>
  <si>
    <t>Simon Nilsson</t>
  </si>
  <si>
    <t>simon@nilssonsindustriteknik.se</t>
  </si>
  <si>
    <t>Kevin Wikström</t>
  </si>
  <si>
    <t>kevin@makanimontage.se</t>
  </si>
  <si>
    <t>Kent Gustavsson</t>
  </si>
  <si>
    <t>kent.gust@telia.com</t>
  </si>
  <si>
    <t>György Bocz</t>
  </si>
  <si>
    <t>angelkott@angelkott.com</t>
  </si>
  <si>
    <t>Daniel Morgonstierna</t>
  </si>
  <si>
    <t>dm@lidaco.se</t>
  </si>
  <si>
    <t>Thomlar7@gmail.com</t>
  </si>
  <si>
    <t>Valter</t>
  </si>
  <si>
    <t>Valter@sagochbygghandel.se</t>
  </si>
  <si>
    <t>joakim@naturskog.se</t>
  </si>
  <si>
    <t>engbergsfast</t>
  </si>
  <si>
    <t>olof engberg</t>
  </si>
  <si>
    <t>info@engbergsfast.se</t>
  </si>
  <si>
    <t>www.engbergsfast.se</t>
  </si>
  <si>
    <t>ELE Forsa AB</t>
  </si>
  <si>
    <t>Joel Teodorsson</t>
  </si>
  <si>
    <t>joel.teodorsson@elegroup.se </t>
  </si>
  <si>
    <t>www.elegroup.se</t>
  </si>
  <si>
    <t>Falkenberg Wood Ab</t>
  </si>
  <si>
    <t>Lennart Johansson</t>
  </si>
  <si>
    <t>falkenbergwood@gmail.com</t>
  </si>
  <si>
    <t>+46 70 324 57 00</t>
  </si>
  <si>
    <t>Pack press, roller conveyor</t>
  </si>
  <si>
    <t>AB LUTEA</t>
  </si>
  <si>
    <t>utea@telia.com</t>
  </si>
  <si>
    <t>46 70 345 75 80</t>
  </si>
  <si>
    <t>https://www.lutea.se/contact-us</t>
  </si>
  <si>
    <t>Glasgatan 19 B 731 30 Koeping, Sweden</t>
  </si>
  <si>
    <t>Richard Persson AB</t>
  </si>
  <si>
    <t>Richard Persson</t>
  </si>
  <si>
    <t>persson@richard.se</t>
  </si>
  <si>
    <t>46 581 16300</t>
  </si>
  <si>
    <t>http://www.richard.se/</t>
  </si>
  <si>
    <t>Curlinggatan 10 SE-711 34  LINDESBERG, SWEDEN</t>
  </si>
  <si>
    <t>DeWi / Blåvingen AB</t>
  </si>
  <si>
    <t>Kåge Delefelt</t>
  </si>
  <si>
    <t>kage@dewi.se</t>
  </si>
  <si>
    <t>46 340 683 285</t>
  </si>
  <si>
    <t>http://www.dewi.se/</t>
  </si>
  <si>
    <t>Spannarp 61 SE-432 77 Tvååker Sweden</t>
  </si>
  <si>
    <t>Hedlunds Timber AB</t>
  </si>
  <si>
    <t>Leif Algotsson</t>
  </si>
  <si>
    <t>timber@hedlunds.se</t>
  </si>
  <si>
    <t>46 70 232 43 47</t>
  </si>
  <si>
    <t>https://www.hedlundstimber.se/kontakta-oss/</t>
  </si>
  <si>
    <t xml:space="preserve">795 71 Furudal, Tappuddsvägen 55
</t>
  </si>
  <si>
    <t>Grand Forest Ab</t>
  </si>
  <si>
    <r>
      <rPr>
        <rFont val="Times New Roman"/>
        <color rgb="FF000000"/>
        <u/>
      </rPr>
      <t>rolans@grandforest.eu</t>
    </r>
  </si>
  <si>
    <t>46 70269540</t>
  </si>
  <si>
    <t>https://www.grandforest.se/contact/</t>
  </si>
  <si>
    <t>Hiil Oy</t>
  </si>
  <si>
    <t>Miikka Kotilainen</t>
  </si>
  <si>
    <r>
      <rPr>
        <rFont val="Times New Roman"/>
        <color rgb="FF000000"/>
        <sz val="11.0"/>
        <u/>
      </rPr>
      <t>miikka.kotilainen@hiil.fi</t>
    </r>
  </si>
  <si>
    <t>358 50 569 0581</t>
  </si>
  <si>
    <t>https://hiil.fi/en/contact-us/</t>
  </si>
  <si>
    <t>Laippatie 15 00880 Helsinki</t>
  </si>
  <si>
    <t>Australian Sustainable Hardwoods Pty/Ltd</t>
  </si>
  <si>
    <t>Garry Henthorn</t>
  </si>
  <si>
    <r>
      <rPr>
        <rFont val="Times New Roman"/>
        <color rgb="FF000000"/>
        <sz val="11.0"/>
        <u/>
      </rPr>
      <t>export@ash.com.au</t>
    </r>
  </si>
  <si>
    <t>(03) 5139 7000</t>
  </si>
  <si>
    <t>https://ash.com.au/contact/</t>
  </si>
  <si>
    <t>PO Box 268 4 Weir Road Heyfield, VIC 3858</t>
  </si>
  <si>
    <t>Hedlunda Industri AB</t>
  </si>
  <si>
    <r>
      <rPr>
        <rFont val="Times New Roman"/>
        <color rgb="FF000000"/>
        <sz val="11.0"/>
        <u/>
      </rPr>
      <t>mats.bergh@hedlunda.com</t>
    </r>
  </si>
  <si>
    <t>46 941 29 86 242</t>
  </si>
  <si>
    <t>https://hedlunda.com/en/kontakt/</t>
  </si>
  <si>
    <t>Verkstadsvägen 10 921 45 Lycksele</t>
  </si>
  <si>
    <t>KARLA TRÄ</t>
  </si>
  <si>
    <t>Anders Larsson</t>
  </si>
  <si>
    <r>
      <rPr>
        <rFont val="Times New Roman"/>
        <color rgb="FF000000"/>
        <sz val="11.0"/>
        <u/>
      </rPr>
      <t>erik@karlatra.se</t>
    </r>
  </si>
  <si>
    <t>036  250 56</t>
  </si>
  <si>
    <t>https://karlatra.se/</t>
  </si>
  <si>
    <t>DeWi AB</t>
  </si>
  <si>
    <t>Kage Delefelt</t>
  </si>
  <si>
    <t>https://dewi.se/kontakt/</t>
  </si>
  <si>
    <t>Klingmill AB</t>
  </si>
  <si>
    <t>Boris</t>
  </si>
  <si>
    <r>
      <rPr>
        <rFont val="Times New Roman"/>
        <color rgb="FF000000"/>
        <sz val="11.0"/>
        <u/>
      </rPr>
      <t>info@klingmill.se</t>
    </r>
  </si>
  <si>
    <t>46 (0)73 705 81 94</t>
  </si>
  <si>
    <t>https://www.klingmill.se/contact-us</t>
  </si>
  <si>
    <t>Rådjursvägen 4, 635 11 Eskilstuna, Sweden</t>
  </si>
  <si>
    <t>Forestal Las Marias S.A.</t>
  </si>
  <si>
    <t>Stuart Navajas Mc Neil</t>
  </si>
  <si>
    <t>forestal@cableat.net</t>
  </si>
  <si>
    <t>Argentina</t>
  </si>
  <si>
    <t>Carpal SA</t>
  </si>
  <si>
    <r>
      <rPr>
        <rFont val="Times New Roman"/>
        <color rgb="FF000000"/>
        <u/>
      </rPr>
      <t>facundo.meneghello@carpal.com.ar</t>
    </r>
  </si>
  <si>
    <t>(03525) 469500</t>
  </si>
  <si>
    <t>Gtlogs pty ltd</t>
  </si>
  <si>
    <t>Guy Waters</t>
  </si>
  <si>
    <t>gtlogs6@gmail.com</t>
  </si>
  <si>
    <t>Australia</t>
  </si>
  <si>
    <t>Garry</t>
  </si>
  <si>
    <t>garrytucker.gt60@gmail.com</t>
  </si>
  <si>
    <t>www.sapine.com.au</t>
  </si>
  <si>
    <t>Lukic</t>
  </si>
  <si>
    <t>o.lukic@destilacija.net</t>
  </si>
  <si>
    <t>http://destilacija.net/stari%20sajt/index1.html</t>
  </si>
  <si>
    <t>David Fry</t>
  </si>
  <si>
    <t>davidf@wespine.com</t>
  </si>
  <si>
    <t>ianr@sapine.com.au</t>
  </si>
  <si>
    <t>Skookum Technology Pty Ltd</t>
  </si>
  <si>
    <t>Jonathan McLachlan</t>
  </si>
  <si>
    <r>
      <rPr>
        <color rgb="FF1155CC"/>
        <u/>
      </rPr>
      <t>jonathanm@skookum.co.nz</t>
    </r>
  </si>
  <si>
    <t>64276488488</t>
  </si>
  <si>
    <t>www.skookum.com.au</t>
  </si>
  <si>
    <t>Debarker</t>
  </si>
  <si>
    <t>Forestry Corporation Head Office</t>
  </si>
  <si>
    <t>Chris Parkinson</t>
  </si>
  <si>
    <t>inbox@forestcorp.com.au</t>
  </si>
  <si>
    <t>61 403 181 101</t>
  </si>
  <si>
    <t>https://www.forestrycorporation.com.au/</t>
  </si>
  <si>
    <t>211-131 Oratava Ave West Pennant Hills PO Box 100 Beecroft NSW 2119</t>
  </si>
  <si>
    <r>
      <rPr>
        <rFont val="Times New Roman"/>
        <color rgb="FF000000"/>
        <sz val="11.0"/>
        <u/>
      </rPr>
      <t>export@ash.com.au</t>
    </r>
  </si>
  <si>
    <t>vscomerc@gmail.com</t>
  </si>
  <si>
    <t>Bosnia&amp;Hercogovina</t>
  </si>
  <si>
    <t>Woodteam</t>
  </si>
  <si>
    <t>Jasminka Mimic</t>
  </si>
  <si>
    <t>sales@woodteam.ba</t>
  </si>
  <si>
    <t>387 32 941 984</t>
  </si>
  <si>
    <t>https://www.woodteam.ba/en/contact/</t>
  </si>
  <si>
    <t>Wood Team d.o.o. Luka bb 71380 Ilijaš Bosnia and Herzegovina</t>
  </si>
  <si>
    <t>Fagus D.O.O</t>
  </si>
  <si>
    <r>
      <rPr>
        <rFont val="Times New Roman"/>
        <color rgb="FF000000"/>
        <sz val="11.0"/>
        <u/>
      </rPr>
      <t>zagreb@fagus.hr</t>
    </r>
  </si>
  <si>
    <t>387 65 515-126</t>
  </si>
  <si>
    <t>https://www.fagus.hr/kontakt/</t>
  </si>
  <si>
    <t>Vukomerička ulica 12, 10410 Velika Gorica</t>
  </si>
  <si>
    <t>Marlep</t>
  </si>
  <si>
    <r>
      <rPr>
        <rFont val="Times New Roman"/>
        <color rgb="FF1155CC"/>
        <sz val="11.0"/>
        <u/>
      </rPr>
      <t>sales@marleptank.com</t>
    </r>
  </si>
  <si>
    <t>387 65 549-385</t>
  </si>
  <si>
    <t>bosnia&amp;Hercogovina</t>
  </si>
  <si>
    <t>https://www.marleptank.com/en/contact-us/</t>
  </si>
  <si>
    <t>HUDEK ZAGREB d.o.o.</t>
  </si>
  <si>
    <t>Zeljko Hudek</t>
  </si>
  <si>
    <t>hudek@hudek.hr</t>
  </si>
  <si>
    <t>Croatia</t>
  </si>
  <si>
    <t>Eko-lider d.o.o.</t>
  </si>
  <si>
    <t>Josip Ivankovic</t>
  </si>
  <si>
    <t>josip.ivankovic@eko-lider.hr</t>
  </si>
  <si>
    <t>Jozo</t>
  </si>
  <si>
    <t>Pilana.lipa@os.t-com.hr</t>
  </si>
  <si>
    <t>https://www.lipa-parketi.hr</t>
  </si>
  <si>
    <t>Hasib</t>
  </si>
  <si>
    <t>info@dzambo.com</t>
  </si>
  <si>
    <t>http://www.dzambo.com/Proizvodnja.aspx</t>
  </si>
  <si>
    <t>Šipek</t>
  </si>
  <si>
    <t>domagoj@ind-mtc.com</t>
  </si>
  <si>
    <t>https://ind-mtc.com</t>
  </si>
  <si>
    <t>Drvotrade</t>
  </si>
  <si>
    <t>Sandi Gašparlin</t>
  </si>
  <si>
    <t>drvotrade1@gmail.com</t>
  </si>
  <si>
    <t>Woodland doo</t>
  </si>
  <si>
    <t>Bane Jurišić</t>
  </si>
  <si>
    <t>bane.jurisic@gmail.com</t>
  </si>
  <si>
    <t>386 70 586 583</t>
  </si>
  <si>
    <t>Bero Milič</t>
  </si>
  <si>
    <t>beromilic@hotmail.com</t>
  </si>
  <si>
    <t>Hoto lignum d.o.o.</t>
  </si>
  <si>
    <t>Branko Horvatin</t>
  </si>
  <si>
    <t>branko@hotolignum.hr</t>
  </si>
  <si>
    <t>385 99 236 0699</t>
  </si>
  <si>
    <t>https://hotolignum.hr/</t>
  </si>
  <si>
    <t>42222 Ljubešćica, Zagrebačka 65G</t>
  </si>
  <si>
    <t>INDUSTRIAL MAINTENANCE d.o.o.</t>
  </si>
  <si>
    <t>Antonio Bahat</t>
  </si>
  <si>
    <r>
      <rPr>
        <rFont val="Times New Roman"/>
        <color rgb="FF000000"/>
        <sz val="11.0"/>
        <u/>
      </rPr>
      <t>info@ind-mtc.com</t>
    </r>
  </si>
  <si>
    <t>385 42 421 625</t>
  </si>
  <si>
    <t>https://ind-mtc.com/kontakt/</t>
  </si>
  <si>
    <t>Mavra Schlengera 3, 42204 G. Kneginec</t>
  </si>
  <si>
    <t>Pilana lipa</t>
  </si>
  <si>
    <r>
      <rPr>
        <rFont val="Times New Roman"/>
        <color rgb="FF000000"/>
        <sz val="11.0"/>
        <u/>
      </rPr>
      <t>info@lipa-parketi.hr</t>
    </r>
  </si>
  <si>
    <t>385 98 405 576</t>
  </si>
  <si>
    <t>https://www.lipa-parketi.hr/kontakt/</t>
  </si>
  <si>
    <t>Braće Radića 76 HR-31421 Satnica Đakovačka Hrvatska/Croatia</t>
  </si>
  <si>
    <t>Solargrozdanic</t>
  </si>
  <si>
    <t>Besim</t>
  </si>
  <si>
    <r>
      <rPr>
        <rFont val="Times New Roman"/>
        <color rgb="FF000000"/>
        <u/>
      </rPr>
      <t>solar.grozdanic@gmail.com</t>
    </r>
  </si>
  <si>
    <t>387 66 390 761</t>
  </si>
  <si>
    <t>https://solargrozdanic.com/kontakt/</t>
  </si>
  <si>
    <t>Ul. Hrvatskih iseljenika 5, 20350, Metković, Croatia</t>
  </si>
  <si>
    <t>Ameek Brar</t>
  </si>
  <si>
    <t>Ameek@kotla.ca</t>
  </si>
  <si>
    <t>Canada</t>
  </si>
  <si>
    <t>Cottles Island Lumber co ltd</t>
  </si>
  <si>
    <t>Robin Philpott</t>
  </si>
  <si>
    <t>robinphilpott77@gmail.com</t>
  </si>
  <si>
    <t>Kevin Reed</t>
  </si>
  <si>
    <t>Cedarland</t>
  </si>
  <si>
    <t>Harald Mischke</t>
  </si>
  <si>
    <t>harald@cedarland.ca</t>
  </si>
  <si>
    <t>Rk industries</t>
  </si>
  <si>
    <t>Dick Komori</t>
  </si>
  <si>
    <t>dkki2@aol.com</t>
  </si>
  <si>
    <t>Beaver Sales</t>
  </si>
  <si>
    <t>Tony Hutnyk</t>
  </si>
  <si>
    <t>Cedarland Forest Products Ltd.</t>
  </si>
  <si>
    <t>Harald M Mischke</t>
  </si>
  <si>
    <r>
      <rPr>
        <rFont val="Arial"/>
        <color rgb="FF000000"/>
        <sz val="11.0"/>
        <u/>
      </rPr>
      <t>sales@cedarland.ca</t>
    </r>
  </si>
  <si>
    <t>1.604.462.1210</t>
  </si>
  <si>
    <t>https://cedarland.ca</t>
  </si>
  <si>
    <t>14189 256th St. Maple Ridge B.C. Canada V4R 1C9</t>
  </si>
  <si>
    <t>Equidomus s.r.o.</t>
  </si>
  <si>
    <t>Zdenek Kotal</t>
  </si>
  <si>
    <t>info@equidomus.com</t>
  </si>
  <si>
    <t>420 608 131 682</t>
  </si>
  <si>
    <t>Czech Republic</t>
  </si>
  <si>
    <t>Pila Pokorny</t>
  </si>
  <si>
    <t>Jan Pokorny</t>
  </si>
  <si>
    <t>11poky11@seznam.cz</t>
  </si>
  <si>
    <t>Jiří Hudec</t>
  </si>
  <si>
    <t>Luboš Hudec</t>
  </si>
  <si>
    <t>hudecsemtes@email.cz</t>
  </si>
  <si>
    <t>Pavel Heger</t>
  </si>
  <si>
    <t>heger.pavel1993@gmail.com</t>
  </si>
  <si>
    <t>Ing. Zbyněk Daňhel- ELSUN</t>
  </si>
  <si>
    <t>Karel Danhel</t>
  </si>
  <si>
    <t>danhelk@logosol.cz</t>
  </si>
  <si>
    <t>Jan Kriz</t>
  </si>
  <si>
    <t>kriz@paletykriz.cz</t>
  </si>
  <si>
    <t>Kubler</t>
  </si>
  <si>
    <t>kubler@dum-stavba.cz</t>
  </si>
  <si>
    <t>https://www.drevovzahrade.com</t>
  </si>
  <si>
    <t>Lubomir</t>
  </si>
  <si>
    <t>surylubomirdrevo@sezban.cz</t>
  </si>
  <si>
    <t>Zdenek</t>
  </si>
  <si>
    <t>drevarskasro@seznam.cz</t>
  </si>
  <si>
    <t>Radek</t>
  </si>
  <si>
    <t>arsservis@post.cz</t>
  </si>
  <si>
    <t>Šķeldošana, www.arrservis.cz</t>
  </si>
  <si>
    <t>Jiri</t>
  </si>
  <si>
    <t>drevocentrum@seznam.cz</t>
  </si>
  <si>
    <t>http://www.drevocentrum.eu/</t>
  </si>
  <si>
    <t>Marek Šiba</t>
  </si>
  <si>
    <t>info@staredrevo.cz</t>
  </si>
  <si>
    <t>Gottstein s.r.o.</t>
  </si>
  <si>
    <t>Gottstein Filip</t>
  </si>
  <si>
    <t>fgottstein@post.cz</t>
  </si>
  <si>
    <t>Alice Arnaud</t>
  </si>
  <si>
    <t>sales@kitmondo.com</t>
  </si>
  <si>
    <t>Barbora Ciglbauerová </t>
  </si>
  <si>
    <t>obchod@equidomus.com</t>
  </si>
  <si>
    <t>www.equidomus.com</t>
  </si>
  <si>
    <t>TCI Group</t>
  </si>
  <si>
    <r>
      <rPr>
        <rFont val="Times New Roman"/>
        <color rgb="FF000000"/>
        <sz val="11.0"/>
        <u/>
      </rPr>
      <t>Jerry Petzoldt</t>
    </r>
  </si>
  <si>
    <r>
      <rPr>
        <rFont val="Times New Roman"/>
        <color rgb="FF000000"/>
        <sz val="11.0"/>
        <u/>
      </rPr>
      <t>jerrypetzoldt@tcigroup.com</t>
    </r>
  </si>
  <si>
    <t>(423) 528-2154</t>
  </si>
  <si>
    <t>https://tcigroup.com/contact/</t>
  </si>
  <si>
    <t>Pila MSK a.s.</t>
  </si>
  <si>
    <t>Petr Jochec</t>
  </si>
  <si>
    <t>mkoniar@pilamsk.cz</t>
  </si>
  <si>
    <t>420 702 166 912</t>
  </si>
  <si>
    <t>https://www.pilamsk.cz/kontakty</t>
  </si>
  <si>
    <t>Velké Karlovice 970, 756 06 Czech Republic</t>
  </si>
  <si>
    <t>Saltum savværk</t>
  </si>
  <si>
    <t>Kristian</t>
  </si>
  <si>
    <t>Kontakt@saltum-savvaerk.dk</t>
  </si>
  <si>
    <t>45 23 34 77 76</t>
  </si>
  <si>
    <t>Denmark</t>
  </si>
  <si>
    <t>Herskind Savværk</t>
  </si>
  <si>
    <t>simon@herskind-savvaerk.dk</t>
  </si>
  <si>
    <t>Peter Kildegaard Consult</t>
  </si>
  <si>
    <t>Peter Kildegaard</t>
  </si>
  <si>
    <t>pki@peterkildegaard.dk</t>
  </si>
  <si>
    <t>Palleimporten ApS</t>
  </si>
  <si>
    <t>Torben Jørgensen</t>
  </si>
  <si>
    <t>t.joergensen@oncable.dk</t>
  </si>
  <si>
    <t>Frandsbjerg Energy</t>
  </si>
  <si>
    <t>Brian Laursen</t>
  </si>
  <si>
    <t>brl@frandsbjerg.dk</t>
  </si>
  <si>
    <t>Mrwood &amp; Co Denmark</t>
  </si>
  <si>
    <t xml:space="preserve">Martin Elkjær </t>
  </si>
  <si>
    <t>mel@mrwood-co.com</t>
  </si>
  <si>
    <t>45 7199 324</t>
  </si>
  <si>
    <t>KJK Træemballage &amp; Tømrermester ApS</t>
  </si>
  <si>
    <t>Kennet J. Krogh</t>
  </si>
  <si>
    <t>mail@kjk-krogh.dk</t>
  </si>
  <si>
    <t>Rolf Persson</t>
  </si>
  <si>
    <t>info@nyfillerupsavvaerk.dk</t>
  </si>
  <si>
    <t>https://nyfillerupsavvaerk.dk</t>
  </si>
  <si>
    <t>Slawomir</t>
  </si>
  <si>
    <t>Traek</t>
  </si>
  <si>
    <t>Oleg</t>
  </si>
  <si>
    <t>https://www.dmcaps.eu/standard/thicknessers.aspx</t>
  </si>
  <si>
    <t>Claus Schleiter</t>
  </si>
  <si>
    <t>cs@spanvall.dk</t>
  </si>
  <si>
    <t>Martin Jessen</t>
  </si>
  <si>
    <t>mj@roldskov.dk</t>
  </si>
  <si>
    <t> Butt end reducer Bruks RR700</t>
  </si>
  <si>
    <t>Omni polymers</t>
  </si>
  <si>
    <t>Nicklas</t>
  </si>
  <si>
    <t>nicklas.pedersen@omnipolymers.com</t>
  </si>
  <si>
    <t>screw conveyor</t>
  </si>
  <si>
    <t>Alpinewood</t>
  </si>
  <si>
    <t>Beqir Cerkezi</t>
  </si>
  <si>
    <t>info.alpinewood@gmail.com</t>
  </si>
  <si>
    <t>Greece</t>
  </si>
  <si>
    <t>Skyplast IKE</t>
  </si>
  <si>
    <t>Lefteris Bastakis</t>
  </si>
  <si>
    <t>l.bastakis@skyplast.gr</t>
  </si>
  <si>
    <t>Gregory</t>
  </si>
  <si>
    <t>https://www.massiffurniture.gr/</t>
  </si>
  <si>
    <t>Dionisis</t>
  </si>
  <si>
    <t>dpavlatos@steelmaxenergy.com</t>
  </si>
  <si>
    <t>https://www.steelmaxenergy.com/en-gb/</t>
  </si>
  <si>
    <t>Leonardo</t>
  </si>
  <si>
    <t>termico37@gmail.com</t>
  </si>
  <si>
    <t>https://pirin-pellet.com/pellet_en.html</t>
  </si>
  <si>
    <t>Andreas</t>
  </si>
  <si>
    <t>achatziantoniou@greenpallet.gr</t>
  </si>
  <si>
    <t>https://www.greenpellet.gr</t>
  </si>
  <si>
    <t>Garajul pentru toate masinile</t>
  </si>
  <si>
    <t>Ganescu Mihai</t>
  </si>
  <si>
    <t>mihaiganescu@gmail.com</t>
  </si>
  <si>
    <t>https://garajulpentrutoatemasinile.ro/contact/</t>
  </si>
  <si>
    <t>Strada Laminorului, nr.8, Targoviste, Dambovita (in incinta Comat)</t>
  </si>
  <si>
    <t>Green Pallet Services SA</t>
  </si>
  <si>
    <t>Andreas Chatziantoniou</t>
  </si>
  <si>
    <r>
      <rPr>
        <rFont val="Times New Roman"/>
        <color rgb="FF000000"/>
        <sz val="11.0"/>
        <u/>
      </rPr>
      <t>info@greenpallet.gr</t>
    </r>
  </si>
  <si>
    <t>210 5577766</t>
  </si>
  <si>
    <t>https://www.greenpallet.gr/epikoinonia/</t>
  </si>
  <si>
    <t>EMPOROS</t>
  </si>
  <si>
    <t>ΠΑΝΑΓΙΟΤΗΣ ΜΙΧΑΗΛΙΔΗΣ</t>
  </si>
  <si>
    <t>hello@emporos.net</t>
  </si>
  <si>
    <t>(704) 567-9426</t>
  </si>
  <si>
    <t>https://www.emporos.net/</t>
  </si>
  <si>
    <t>Erdészeti ügy-intéző kft.</t>
  </si>
  <si>
    <t>László Molnár</t>
  </si>
  <si>
    <t>holzenergy@gmail.com</t>
  </si>
  <si>
    <t>Hungary</t>
  </si>
  <si>
    <t>Katona Manufaktúra Kft</t>
  </si>
  <si>
    <t>Márta Szamosközi</t>
  </si>
  <si>
    <t>mszamoskozi@katonamanufaktura.com</t>
  </si>
  <si>
    <t>36 70 633 02 31</t>
  </si>
  <si>
    <t>István Szamosvolgyi</t>
  </si>
  <si>
    <t>istvan@sylvestriskft.hu</t>
  </si>
  <si>
    <t>Hungary Trade LLC</t>
  </si>
  <si>
    <t>Olga Lukina</t>
  </si>
  <si>
    <t>lukina.tetra2006@yahoo.com</t>
  </si>
  <si>
    <t>Budai Attila ev</t>
  </si>
  <si>
    <t>Budai Attila</t>
  </si>
  <si>
    <t>b.wood@gylcomp.hu</t>
  </si>
  <si>
    <t>TOP Barfeeder Kft</t>
  </si>
  <si>
    <t>Ildikó Czráki-Völgyi</t>
  </si>
  <si>
    <t>info@topbarfeeder.hu</t>
  </si>
  <si>
    <t>Green Pallet Kft</t>
  </si>
  <si>
    <t>Balazs Zoldag</t>
  </si>
  <si>
    <t>greenpalletkft@gmail.com</t>
  </si>
  <si>
    <t>DAN</t>
  </si>
  <si>
    <t>roland.dan@fate.hu</t>
  </si>
  <si>
    <t>http://fate.hu/</t>
  </si>
  <si>
    <t>Lipics</t>
  </si>
  <si>
    <t>Complex-Palett kft</t>
  </si>
  <si>
    <t xml:space="preserve">Complex Palett </t>
  </si>
  <si>
    <t>info@complexpalett.hu</t>
  </si>
  <si>
    <t>Tóth József</t>
  </si>
  <si>
    <t>fumigationpallet@t-online.hu</t>
  </si>
  <si>
    <t>Wood-2000 Kft</t>
  </si>
  <si>
    <t>Forró László</t>
  </si>
  <si>
    <r>
      <rPr>
        <color rgb="FF1155CC"/>
        <u/>
      </rPr>
      <t>wood2000info@gmail.com</t>
    </r>
  </si>
  <si>
    <t>36-30-958-3033</t>
  </si>
  <si>
    <t>https://wood2000.hu/kapcsolat</t>
  </si>
  <si>
    <t>4320, Nagykálló, Porosladány dűlő 19.GPS: 47.874636, 21.821729</t>
  </si>
  <si>
    <t>Sella&amp;Decor kft</t>
  </si>
  <si>
    <t>Vágner Attila</t>
  </si>
  <si>
    <t>nadasdi@selladecor.hu</t>
  </si>
  <si>
    <t>36 20 345 4916</t>
  </si>
  <si>
    <t>http://selladecor.hu/en/</t>
  </si>
  <si>
    <t>Einar birgir Kristjansson</t>
  </si>
  <si>
    <t>einar@tandrabretti.is</t>
  </si>
  <si>
    <t>Iceland</t>
  </si>
  <si>
    <t>Roy Huibers</t>
  </si>
  <si>
    <t>roy@huibershout.nl</t>
  </si>
  <si>
    <t>Netherlands</t>
  </si>
  <si>
    <t>JaPiTech</t>
  </si>
  <si>
    <t>Jacob Jan Dorresteijn</t>
  </si>
  <si>
    <t>jip538@hotmail.com</t>
  </si>
  <si>
    <t>Besstrade pvc recycling</t>
  </si>
  <si>
    <t>Ivo Besselsen</t>
  </si>
  <si>
    <t>ivo@pvcrecycling.net</t>
  </si>
  <si>
    <t>31 341 557777</t>
  </si>
  <si>
    <t>Arvind Durga</t>
  </si>
  <si>
    <t>arvinddurga@hotmail.com</t>
  </si>
  <si>
    <t>Bart Wensink - Wensink Groep</t>
  </si>
  <si>
    <t>bart@wensink-groep.nl</t>
  </si>
  <si>
    <t>Kinyuah Gichuki</t>
  </si>
  <si>
    <t>kinyuah@gmail.com</t>
  </si>
  <si>
    <t>Michel</t>
  </si>
  <si>
    <t>michel@fripel.nl</t>
  </si>
  <si>
    <t>https://fripel.nl/actueel/</t>
  </si>
  <si>
    <t>Hendrik</t>
  </si>
  <si>
    <t>info@houtzagerijtalen.nl</t>
  </si>
  <si>
    <t>https://www.houtzagerijtalen.nl</t>
  </si>
  <si>
    <t>Hans</t>
  </si>
  <si>
    <t>j.a.zijderlaan@desamenwerking.nl</t>
  </si>
  <si>
    <t>https://desamenwerking.nl/contact/</t>
  </si>
  <si>
    <t>Diba</t>
  </si>
  <si>
    <t>info@dibamachinery.nl</t>
  </si>
  <si>
    <t>http://www.dibamachinery.nl/?fil=1&amp;taal=eng</t>
  </si>
  <si>
    <t>dirk@crooswijkse.nl</t>
  </si>
  <si>
    <t>https://www.crooswijkse.nl/contact.php</t>
  </si>
  <si>
    <t>Daan</t>
  </si>
  <si>
    <t>daan.nigten@live.nl</t>
  </si>
  <si>
    <t>Rene</t>
  </si>
  <si>
    <t>rene@derksenpallets.nl</t>
  </si>
  <si>
    <t>Plomp en Zn B.V.</t>
  </si>
  <si>
    <t>Frans Plomp</t>
  </si>
  <si>
    <t>fransplomp@plospan.nl</t>
  </si>
  <si>
    <t>Planbau GmbH</t>
  </si>
  <si>
    <t>SR Machinery B.V.</t>
  </si>
  <si>
    <t>Frank Wekamp</t>
  </si>
  <si>
    <t>Info@srmachinery.nl</t>
  </si>
  <si>
    <t>31 6 20093652</t>
  </si>
  <si>
    <t>https://srmachinery.nl/</t>
  </si>
  <si>
    <t>Dutch Milling Technology Int. B.V.</t>
  </si>
  <si>
    <t>Marc De Man</t>
  </si>
  <si>
    <r>
      <rPr>
        <rFont val="Times New Roman"/>
        <color rgb="FF000000"/>
        <u/>
      </rPr>
      <t>m.deman@dmt-int.com</t>
    </r>
  </si>
  <si>
    <t>31 85 246 5251</t>
  </si>
  <si>
    <t>https://www.dmt-int.com/contact</t>
  </si>
  <si>
    <t>John mclachlan</t>
  </si>
  <si>
    <t>john@skookum.co.nz</t>
  </si>
  <si>
    <t>New Zealand</t>
  </si>
  <si>
    <t>North Sawn Lumber Ltd</t>
  </si>
  <si>
    <t>Garth Mortensen</t>
  </si>
  <si>
    <t>garth@nslumber.co.nz</t>
  </si>
  <si>
    <t>Jonathan Mclachlan</t>
  </si>
  <si>
    <t>jonathan@skookum.co.nz</t>
  </si>
  <si>
    <t>Lee Mitchell</t>
  </si>
  <si>
    <t>lee@mitchpine.co.nz</t>
  </si>
  <si>
    <t>johnm@mcvicar.co.nz</t>
  </si>
  <si>
    <t>http://www.mcvicar.co.nz/McVicarProducts3.html</t>
  </si>
  <si>
    <t>Geoff Strang</t>
  </si>
  <si>
    <t>geoff@skookum.co.nz</t>
  </si>
  <si>
    <t>The Pallet Company</t>
  </si>
  <si>
    <t>Nick Barton</t>
  </si>
  <si>
    <r>
      <rPr>
        <rFont val="Times New Roman"/>
        <color rgb="FF000000"/>
        <sz val="11.0"/>
        <u/>
      </rPr>
      <t>sales@thepalletcompany.co.uk</t>
    </r>
  </si>
  <si>
    <t>0121 520 3070</t>
  </si>
  <si>
    <t>https://www.thepalletcompany.co.uk/contact-us.html</t>
  </si>
  <si>
    <t>Buldrtech</t>
  </si>
  <si>
    <t>Christian Sandstø</t>
  </si>
  <si>
    <t>christian.sandsto@buldrtech.com</t>
  </si>
  <si>
    <t>Norway</t>
  </si>
  <si>
    <t>Einar Kirkeby</t>
  </si>
  <si>
    <t>einarkirkeby@gmail.com</t>
  </si>
  <si>
    <t>Lars Ole Sikkeland</t>
  </si>
  <si>
    <t>l.o.sikkeland@gmail.com</t>
  </si>
  <si>
    <t>Kristian Sollesnes</t>
  </si>
  <si>
    <t>Krisol@live.no</t>
  </si>
  <si>
    <t>NORDVEST TIMBER AS</t>
  </si>
  <si>
    <t>Owen Scarrott</t>
  </si>
  <si>
    <t>office@nordvesttimber.com</t>
  </si>
  <si>
    <t>Andreas Lomsdal</t>
  </si>
  <si>
    <t>andreas@lomsdalsag.no</t>
  </si>
  <si>
    <t>Agnieszka Szczotka</t>
  </si>
  <si>
    <t>awekobrykiet@gmail.com</t>
  </si>
  <si>
    <t>Riska</t>
  </si>
  <si>
    <t>post@riskasag.no</t>
  </si>
  <si>
    <t>http://www.riskasag.no/produkter/</t>
  </si>
  <si>
    <t>Per</t>
  </si>
  <si>
    <t>per.r.aarum@borregaard.com</t>
  </si>
  <si>
    <t>https://www.borregaard.com</t>
  </si>
  <si>
    <t>gh@oba.as</t>
  </si>
  <si>
    <t>https://www.oba.as/til-salgs</t>
  </si>
  <si>
    <t>EINAR KRISTEN</t>
  </si>
  <si>
    <t>e.k.aas@skalleroed.no</t>
  </si>
  <si>
    <t>Daniel Duke</t>
  </si>
  <si>
    <t>daninabigvan@gmail.com</t>
  </si>
  <si>
    <t>Emil Grepperud</t>
  </si>
  <si>
    <t>emil@hemnestre.no</t>
  </si>
  <si>
    <t>Øyvind Bakke</t>
  </si>
  <si>
    <t>Bakke@bakketrading.no</t>
  </si>
  <si>
    <t>Mattias Kaldal</t>
  </si>
  <si>
    <t>mattias.kaldal@hotmail.com</t>
  </si>
  <si>
    <t>LEAOMAQUINAS</t>
  </si>
  <si>
    <t>Fernando Gomes</t>
  </si>
  <si>
    <t>info@leaomaquinas.com</t>
  </si>
  <si>
    <t>Portugal</t>
  </si>
  <si>
    <t>Jose Oliveira Freitas</t>
  </si>
  <si>
    <t>geral@carpintariafreitas.com</t>
  </si>
  <si>
    <t>J. Ferreira &amp; Jesus Lda.</t>
  </si>
  <si>
    <t xml:space="preserve">Carlos Rocha </t>
  </si>
  <si>
    <t>comercial@jfj.pt</t>
  </si>
  <si>
    <t>351 933 850 361</t>
  </si>
  <si>
    <t>João Araújo</t>
  </si>
  <si>
    <t>geral@biodensa.pt</t>
  </si>
  <si>
    <t>351-25592</t>
  </si>
  <si>
    <t>Carlos</t>
  </si>
  <si>
    <t>https://www.jfj.pt/cms/view/id/1/</t>
  </si>
  <si>
    <t>Nelson</t>
  </si>
  <si>
    <t>nelson.pedrosa@pedrosairmaos.com</t>
  </si>
  <si>
    <t>http://www.pedrosairmaos.com</t>
  </si>
  <si>
    <t>VIRGILIO.PEREIRA@WOODFIRST.PT</t>
  </si>
  <si>
    <t>http://www.woodfirst.pt</t>
  </si>
  <si>
    <t>Andre</t>
  </si>
  <si>
    <t>geral@madeifatima.com</t>
  </si>
  <si>
    <t>https://www.madeifatima.com</t>
  </si>
  <si>
    <t>KLG Lda</t>
  </si>
  <si>
    <t>Luís Lobo</t>
  </si>
  <si>
    <t>luis.lobo@klg.pt</t>
  </si>
  <si>
    <t>Artemis Portugal S.A.</t>
  </si>
  <si>
    <t>Diogo Ferreira</t>
  </si>
  <si>
    <t>geral@artemisportugal.pt</t>
  </si>
  <si>
    <t>marketing@jfj.pt</t>
  </si>
  <si>
    <t>joao.bento.silva.araujo@gmail.com</t>
  </si>
  <si>
    <t>Rectângulo D'Ouro lda</t>
  </si>
  <si>
    <t>Paulo Brites</t>
  </si>
  <si>
    <t>brites.paulo@gmail.com</t>
  </si>
  <si>
    <t>Marques Britas SA</t>
  </si>
  <si>
    <t>Rafael Alexandre Taveira Franco Sousa Arruda</t>
  </si>
  <si>
    <r>
      <rPr>
        <rFont val="Times New Roman"/>
        <color rgb="FF000000"/>
        <sz val="11.0"/>
        <u/>
      </rPr>
      <t>comercialmb@grupomarques.org</t>
    </r>
  </si>
  <si>
    <t>351 916 415 342</t>
  </si>
  <si>
    <t>https://marquesbritas.pt/contatos/</t>
  </si>
  <si>
    <t>Rua Joaquim Marques, 34 9600-049, Ribeira Grande Açores, Portugal</t>
  </si>
  <si>
    <t>Banija</t>
  </si>
  <si>
    <t>Miletic</t>
  </si>
  <si>
    <t>miletic7@aol.com</t>
  </si>
  <si>
    <t>Serbia</t>
  </si>
  <si>
    <t>Aleksandar Bobic</t>
  </si>
  <si>
    <t>uljarabobic@gmail.com</t>
  </si>
  <si>
    <t>Crown forest doo</t>
  </si>
  <si>
    <t>Jovan</t>
  </si>
  <si>
    <t>jkostic10@gmail.com</t>
  </si>
  <si>
    <t>Woody Trading doo</t>
  </si>
  <si>
    <t>Vojo Pavkovic</t>
  </si>
  <si>
    <t>vojo@woody-trading.com</t>
  </si>
  <si>
    <t>Đorđe Radujković</t>
  </si>
  <si>
    <t>tempsdoo@gmail.com</t>
  </si>
  <si>
    <t>Mico Stanic</t>
  </si>
  <si>
    <t>office@biokorp.rs</t>
  </si>
  <si>
    <t>Molimentum doo</t>
  </si>
  <si>
    <t>Zoran Videkanjic</t>
  </si>
  <si>
    <t>zoran.videkanjic@gmail.com</t>
  </si>
  <si>
    <t>Pek agrar</t>
  </si>
  <si>
    <t>Dušan Mitić</t>
  </si>
  <si>
    <t>miticmilj@ptt.rs</t>
  </si>
  <si>
    <t>65 8888539</t>
  </si>
  <si>
    <t>Dudan</t>
  </si>
  <si>
    <t>omoprom@gmail.com</t>
  </si>
  <si>
    <t>http://www.omoprom.com</t>
  </si>
  <si>
    <t>Dejan</t>
  </si>
  <si>
    <t>student.dejanjovicic.15@sfb.bg.ac.rs</t>
  </si>
  <si>
    <t>http://www.sfb.bg.ac.rs/en/</t>
  </si>
  <si>
    <t>Karovic</t>
  </si>
  <si>
    <t>karovic.tehnooprema2@gmail.com</t>
  </si>
  <si>
    <t>https://www.tehnooprema.biz/en-gb/home</t>
  </si>
  <si>
    <t>Camax trade</t>
  </si>
  <si>
    <t>Momcilo Mazic</t>
  </si>
  <si>
    <t>momo.mazic@gmail.com</t>
  </si>
  <si>
    <t>PHRAXON D.O.O</t>
  </si>
  <si>
    <t xml:space="preserve">DRAGAN MARIC </t>
  </si>
  <si>
    <t>dragan.maric@phraxon.com</t>
  </si>
  <si>
    <t>Nuovo Arte SZR</t>
  </si>
  <si>
    <t>VANJA KUZMAN</t>
  </si>
  <si>
    <t>kuzman@neobee.net</t>
  </si>
  <si>
    <t>381 63 610 606</t>
  </si>
  <si>
    <t>https://nuovoarte.rs/contact-us/kontakt/</t>
  </si>
  <si>
    <t>Marka Oreškovića 15, Sremska Kamenica, Republika Srbija</t>
  </si>
  <si>
    <t>Hicham Boubnane</t>
  </si>
  <si>
    <t>hiboubnane@gmail.com</t>
  </si>
  <si>
    <t>Spain</t>
  </si>
  <si>
    <t>Maderas Montevideo</t>
  </si>
  <si>
    <t>Nicolas Delisante</t>
  </si>
  <si>
    <t>nicolas@maderasmontevideo.com</t>
  </si>
  <si>
    <t>Madera Ferreiro Saa SL</t>
  </si>
  <si>
    <t>José Antonio Ferreiro</t>
  </si>
  <si>
    <t>maderasferreiro@hotmail.com</t>
  </si>
  <si>
    <t>Señor</t>
  </si>
  <si>
    <t>Ignacio Núñez Castaño</t>
  </si>
  <si>
    <t>admin@elpale.es</t>
  </si>
  <si>
    <t>LG inversa</t>
  </si>
  <si>
    <t>Fernando Cobacho</t>
  </si>
  <si>
    <t>fcobacho@gmail.com</t>
  </si>
  <si>
    <t>GRUPO COFISA</t>
  </si>
  <si>
    <t>Antonio Nicolás</t>
  </si>
  <si>
    <t>cofisa66@yahoo.es</t>
  </si>
  <si>
    <t>34 639 60 50 67</t>
  </si>
  <si>
    <t>German Gomez</t>
  </si>
  <si>
    <t>German@hijosdebg.com</t>
  </si>
  <si>
    <t>34 617691302</t>
  </si>
  <si>
    <t>Eliseo</t>
  </si>
  <si>
    <t>eliseo@eliseolopez.es</t>
  </si>
  <si>
    <t>http://eliseolopez.es/empresa.htm</t>
  </si>
  <si>
    <t>Juan</t>
  </si>
  <si>
    <t>Julio</t>
  </si>
  <si>
    <t>cmapolo@yahoo.es</t>
  </si>
  <si>
    <t>Julian</t>
  </si>
  <si>
    <t>julianfrancomata@yahoo.es</t>
  </si>
  <si>
    <t>Javier</t>
  </si>
  <si>
    <t>javierojea@yahoo.es</t>
  </si>
  <si>
    <t>Fredy</t>
  </si>
  <si>
    <t>ffforero@yahoo.es</t>
  </si>
  <si>
    <t>Roman</t>
  </si>
  <si>
    <t>Paletsferrer@yahoo.es</t>
  </si>
  <si>
    <t>Rafael</t>
  </si>
  <si>
    <t>valcomaq@valcomaq.com</t>
  </si>
  <si>
    <t>https://www.valcomaq.com/es</t>
  </si>
  <si>
    <t>Fernandez</t>
  </si>
  <si>
    <t>afc@combustiblesnaturales.com</t>
  </si>
  <si>
    <t>https://combustiblesnaturales.com</t>
  </si>
  <si>
    <t>Art Supplies</t>
  </si>
  <si>
    <t>Enrique Graham</t>
  </si>
  <si>
    <t>info@artsuppliesonline.net</t>
  </si>
  <si>
    <t>34 609793229</t>
  </si>
  <si>
    <t>Astilladora del Duero sl</t>
  </si>
  <si>
    <t>Luis</t>
  </si>
  <si>
    <t>luisma.mar18@gmail.com</t>
  </si>
  <si>
    <t>Comercial Pegi 2012 S.L.</t>
  </si>
  <si>
    <t>Angel Villaescusa</t>
  </si>
  <si>
    <t>comercialpegi2012@gmail.com</t>
  </si>
  <si>
    <t>Arieira Lulo Sl</t>
  </si>
  <si>
    <t xml:space="preserve">Antonio Fernández </t>
  </si>
  <si>
    <t>arieiralulosl@gmail.com</t>
  </si>
  <si>
    <t xml:space="preserve">Jose Pena Lastra </t>
  </si>
  <si>
    <t>Jose Peña</t>
  </si>
  <si>
    <t>jose@maderas-jpl.com</t>
  </si>
  <si>
    <t>https://maderas-jpl.com</t>
  </si>
  <si>
    <t>Solar Hispania</t>
  </si>
  <si>
    <t>Jose</t>
  </si>
  <si>
    <t>info@solerhispania.com</t>
  </si>
  <si>
    <t>34 96 220 81 51​</t>
  </si>
  <si>
    <t>https://www.solerhispania.com/en/#contacto</t>
  </si>
  <si>
    <t>CV-550, 46260 Alberic, Valencia (Spain)</t>
  </si>
  <si>
    <t>CMV Maderas Tratadas sl</t>
  </si>
  <si>
    <t>Carmelo Martinez Velasco</t>
  </si>
  <si>
    <t>info@cmvonline.com</t>
  </si>
  <si>
    <t>34 948 67 02 55</t>
  </si>
  <si>
    <t>https://www.cmvonline.com/contacto</t>
  </si>
  <si>
    <t>Ctra. NA 134 Km. 4931570 San Adrián (Navarra) España</t>
  </si>
  <si>
    <t>Arru Egurrak</t>
  </si>
  <si>
    <r>
      <rPr>
        <rFont val="Times New Roman"/>
        <color rgb="FF000000"/>
        <u/>
      </rPr>
      <t>granraga12@hotmail.com</t>
    </r>
  </si>
  <si>
    <t>605 712 255</t>
  </si>
  <si>
    <t>https://arruegurrak.com/contacto/</t>
  </si>
  <si>
    <t>Polígono industrial Eitua 51</t>
  </si>
  <si>
    <t>Scotland</t>
  </si>
  <si>
    <t>Jean Lappert</t>
  </si>
  <si>
    <t>env.ge@bluewin.ch</t>
  </si>
  <si>
    <t>Switzerland</t>
  </si>
  <si>
    <t>Kenneth Clark</t>
  </si>
  <si>
    <t>Lukas Frey</t>
  </si>
  <si>
    <t>lukas.frey@bodmer.swiss</t>
  </si>
  <si>
    <t>41 62 849 11 22</t>
  </si>
  <si>
    <t>viktor.bosshard@swissstall.ch</t>
  </si>
  <si>
    <t>https://www.swissstall.ch</t>
  </si>
  <si>
    <t>Igor</t>
  </si>
  <si>
    <t>milasinovic.igor95@gmail.com</t>
  </si>
  <si>
    <t>Slovenia</t>
  </si>
  <si>
    <t>Darko Brezovnik</t>
  </si>
  <si>
    <t>darkobrezovnik3@gmail.com</t>
  </si>
  <si>
    <t>Bojan</t>
  </si>
  <si>
    <t>bojan@javusnik.si</t>
  </si>
  <si>
    <t>http://www.javusnik.si/</t>
  </si>
  <si>
    <t>Gert Gjegji</t>
  </si>
  <si>
    <t>gerti@alpellet.com</t>
  </si>
  <si>
    <t>https://alpellet.com</t>
  </si>
  <si>
    <t>bojan.rutnik@siol.net</t>
  </si>
  <si>
    <t>http://rezan-les.com</t>
  </si>
  <si>
    <t>Mules d.o.o.</t>
  </si>
  <si>
    <t xml:space="preserve">Damjan Mulec </t>
  </si>
  <si>
    <t xml:space="preserve">damjan@mules.si </t>
  </si>
  <si>
    <t>Miran Petek</t>
  </si>
  <si>
    <t>Info@biohica.si</t>
  </si>
  <si>
    <t>izdelovanje.palet@gmail.com</t>
  </si>
  <si>
    <t>Dragica Debelak s.p.</t>
  </si>
  <si>
    <t>Nejc</t>
  </si>
  <si>
    <t>stroji.debelak@gmail.com</t>
  </si>
  <si>
    <t>Bruks RR1200</t>
  </si>
  <si>
    <t>Riko Ribnica</t>
  </si>
  <si>
    <t>Vito Gornik</t>
  </si>
  <si>
    <r>
      <rPr>
        <rFont val="Times New Roman"/>
        <color rgb="FF000000"/>
        <sz val="11.0"/>
        <u/>
      </rPr>
      <t>riko@rikoribnica.co</t>
    </r>
    <r>
      <rPr>
        <rFont val="Times New Roman"/>
        <color rgb="FF000000"/>
        <sz val="11.0"/>
      </rPr>
      <t>m</t>
    </r>
  </si>
  <si>
    <t>386 1 837 23 10</t>
  </si>
  <si>
    <t>https://rikoribnica.com/en/about-us/contact/</t>
  </si>
  <si>
    <t>Riko Ribnica d.o.o. Lepovče 23 1310 Ribnica Slovenia (SI)</t>
  </si>
  <si>
    <t>Martina Jančiová</t>
  </si>
  <si>
    <t>m.janciova@lehmannsk.sk</t>
  </si>
  <si>
    <t>Slovakia</t>
  </si>
  <si>
    <t>ELSTAV-FR</t>
  </si>
  <si>
    <t>Jakub Patkan</t>
  </si>
  <si>
    <t>elstavdrevovyroba@gmail.com</t>
  </si>
  <si>
    <t>I.P.P. Corporation</t>
  </si>
  <si>
    <t>Peter Pokorny</t>
  </si>
  <si>
    <t>bdt@peterpokorny.com</t>
  </si>
  <si>
    <t>Petroni</t>
  </si>
  <si>
    <t>petroni@slovincom.sk</t>
  </si>
  <si>
    <t>https://slovincom.sk/galeria/</t>
  </si>
  <si>
    <t>HAZER s.r.o.</t>
  </si>
  <si>
    <t>Tomáš Hažer</t>
  </si>
  <si>
    <t>hazertomas@gmail.com</t>
  </si>
  <si>
    <t>TEKNIK MAKINA LTD</t>
  </si>
  <si>
    <t>Mrs.Tuba</t>
  </si>
  <si>
    <t>teknikmakinaltd@gmail.com</t>
  </si>
  <si>
    <t>Turkey</t>
  </si>
  <si>
    <t>Carmedic hidrolik servis</t>
  </si>
  <si>
    <t>Murat</t>
  </si>
  <si>
    <t>kayranmurat863@gmail.com</t>
  </si>
  <si>
    <t>Omega Palet Sistemleri A S.</t>
  </si>
  <si>
    <t>Ozdinc</t>
  </si>
  <si>
    <t>ozdinc@omegapalet.com.tr</t>
  </si>
  <si>
    <t>90 232 856 30 01</t>
  </si>
  <si>
    <t>LIMPO TEKNIK LTD</t>
  </si>
  <si>
    <t>Levent</t>
  </si>
  <si>
    <t>limpoteknikltd@gmail.com</t>
  </si>
  <si>
    <t>ilham.sen@gmail.com</t>
  </si>
  <si>
    <t>Эльбрус</t>
  </si>
  <si>
    <t>Ярослав</t>
  </si>
  <si>
    <t>elbrusforest1@gmail.com</t>
  </si>
  <si>
    <t>Ukraine</t>
  </si>
  <si>
    <t>Andriy Suyarko</t>
  </si>
  <si>
    <t>suyarko@gmail.com</t>
  </si>
  <si>
    <t>Nikolay Kozhevnuy</t>
  </si>
  <si>
    <t>snab@mail.grona.ua</t>
  </si>
  <si>
    <t>Viktor Skriabin</t>
  </si>
  <si>
    <t>vic.skryabin@gmail.com</t>
  </si>
  <si>
    <t>OLEKSIY BORODAVKA</t>
  </si>
  <si>
    <t>akvadorob@gmail.com</t>
  </si>
  <si>
    <t>Borys</t>
  </si>
  <si>
    <t>boris@ep.ua</t>
  </si>
  <si>
    <t>http://wpmaschinen.com.ua</t>
  </si>
  <si>
    <t>andrei@fortec.com.ua</t>
  </si>
  <si>
    <t>https://fortec.com.ua</t>
  </si>
  <si>
    <t>wood-worker@i.ua</t>
  </si>
  <si>
    <t>office@wpgruppe.com.ua</t>
  </si>
  <si>
    <t>http://wpmaschinen.com.ua/?page_id=44</t>
  </si>
  <si>
    <t>Vitaily</t>
  </si>
  <si>
    <t>office@vector-tm.com.ua</t>
  </si>
  <si>
    <t>https://vector-tm.com.ua</t>
  </si>
  <si>
    <t>Ihor</t>
  </si>
  <si>
    <t>http://pankurchak.ua</t>
  </si>
  <si>
    <t>Woodex@i.com.ua</t>
  </si>
  <si>
    <t>Anastasiia</t>
  </si>
  <si>
    <t>vlasova_a@omis.ua</t>
  </si>
  <si>
    <t>http://www.omis.ua</t>
  </si>
  <si>
    <t>WTM - ENGINEERING  LLC</t>
  </si>
  <si>
    <t>Vasyl КОROID</t>
  </si>
  <si>
    <t>wtm_engineering@ukr.net</t>
  </si>
  <si>
    <t>halyo.yaroslav@gmail.com</t>
  </si>
  <si>
    <t>f.sergio2008@gmail.com</t>
  </si>
  <si>
    <t>TEN24</t>
  </si>
  <si>
    <t>zakaz@ten24.com.ua</t>
  </si>
  <si>
    <t>Ukraine, Odessa region, Korsuntsy, Zheleznodorozhnaya 63</t>
  </si>
  <si>
    <t>Olta Lviv LLC, Pallet frames</t>
  </si>
  <si>
    <t>Taras Prystayko</t>
  </si>
  <si>
    <t>info@oltalviv.com</t>
  </si>
  <si>
    <t>380 98 370 1364</t>
  </si>
  <si>
    <t>https://oltalviv.com/en/contacts/</t>
  </si>
  <si>
    <t>Lviv, Naukova Str., 34</t>
  </si>
  <si>
    <t>Artemida Trding</t>
  </si>
  <si>
    <t>Anatolii Lytvyn</t>
  </si>
  <si>
    <t>info@artemida.trading</t>
  </si>
  <si>
    <t>8(098) 836 91 40</t>
  </si>
  <si>
    <t>https://artemida.trading/en/contact/</t>
  </si>
  <si>
    <t>ZUBR-2000</t>
  </si>
  <si>
    <t>Roman Grem</t>
  </si>
  <si>
    <r>
      <rPr>
        <rFont val="Times New Roman"/>
        <color rgb="FF000000"/>
        <sz val="11.0"/>
        <u/>
      </rPr>
      <t>zubrzubr2000@gmail.com</t>
    </r>
  </si>
  <si>
    <t>38 097 136-20-00</t>
  </si>
  <si>
    <t>https://www.zubr-2000.com.ua/en</t>
  </si>
  <si>
    <t>ТМ "Леомет"</t>
  </si>
  <si>
    <t>Василь Погорисько</t>
  </si>
  <si>
    <r>
      <rPr>
        <rFont val="Times New Roman"/>
        <color rgb="FF000000"/>
        <sz val="11.0"/>
        <u/>
      </rPr>
      <t>leomet.lviv@gmail.com</t>
    </r>
  </si>
  <si>
    <t>38 (067 ) 672 - 43 - 12</t>
  </si>
  <si>
    <t>https://www.leomet.lviv.ua/</t>
  </si>
  <si>
    <t>с. Давидів, Львівська обл.</t>
  </si>
  <si>
    <t>Southland Wood Recycling LLC</t>
  </si>
  <si>
    <t>Lucius Moore</t>
  </si>
  <si>
    <t>luciusmoore1@aol.com</t>
  </si>
  <si>
    <t>United States</t>
  </si>
  <si>
    <t>Max Williams</t>
  </si>
  <si>
    <t>webrank04@gmail.com</t>
  </si>
  <si>
    <t>Bobby</t>
  </si>
  <si>
    <t>bobby@millmachinery.net</t>
  </si>
  <si>
    <t>https://www.millmachinery.net/SubscribeList.cfm</t>
  </si>
  <si>
    <t>Green Energy NW</t>
  </si>
  <si>
    <t>Peter Ogg</t>
  </si>
  <si>
    <t>pjcogg@gmail.com</t>
  </si>
  <si>
    <t>Rodney Williams</t>
  </si>
  <si>
    <t>rwilliams@rlco.com</t>
  </si>
  <si>
    <t>goodwin@deltahcmgmt.com</t>
  </si>
  <si>
    <t>Olta Lviv LLC, Palletframes</t>
  </si>
  <si>
    <r>
      <rPr>
        <rFont val="Times New Roman"/>
        <color rgb="FF000000"/>
        <u/>
      </rPr>
      <t>info@oltalviv.com</t>
    </r>
  </si>
  <si>
    <t>38 098 157-03-14</t>
  </si>
  <si>
    <t>Hendrix iron and metal</t>
  </si>
  <si>
    <t>Martin Rittman</t>
  </si>
  <si>
    <t>info.hendrix@hendrixfabrication.com</t>
  </si>
  <si>
    <t>713-466-6888</t>
  </si>
  <si>
    <t>https://hendrixfabrication.com/contact-us/</t>
  </si>
  <si>
    <t>2810 Washington Dr.Houston, TX 77038</t>
  </si>
  <si>
    <t>TasteLines Equipment Co.</t>
  </si>
  <si>
    <t>Ximena Castillo</t>
  </si>
  <si>
    <r>
      <rPr>
        <color rgb="FF000000"/>
        <sz val="11.0"/>
        <u/>
      </rPr>
      <t>info@tastelines.com</t>
    </r>
  </si>
  <si>
    <t>(951) 327-7332</t>
  </si>
  <si>
    <t>http://www.tastelines.com/contact/</t>
  </si>
  <si>
    <t>40703 California Oaks Rd, Murrieta, CA 92562, United States</t>
  </si>
  <si>
    <t>pacer.mate@gmail.com</t>
  </si>
  <si>
    <t>Metal detector</t>
  </si>
  <si>
    <t>Hubert Istvan</t>
  </si>
  <si>
    <t>csempa66@gmail.com</t>
  </si>
  <si>
    <t>harald.anderss@gmail.com</t>
  </si>
  <si>
    <t>Kennet</t>
  </si>
  <si>
    <t>ken.lilja@hotmail.com</t>
  </si>
  <si>
    <t>Circular saw Vollmer</t>
  </si>
  <si>
    <t>Imaan</t>
  </si>
  <si>
    <t>ighavami321@gmail.com</t>
  </si>
  <si>
    <t>Markku</t>
  </si>
  <si>
    <t>kmayfat@gmail.com</t>
  </si>
  <si>
    <t>BKR600</t>
  </si>
  <si>
    <t>jose_angel83@hotmail.com</t>
  </si>
  <si>
    <t>Hassan</t>
  </si>
  <si>
    <t>hassan.baalouch@yahoo.com</t>
  </si>
  <si>
    <t>Anthimos</t>
  </si>
  <si>
    <t>anthimos@sakellis.gr</t>
  </si>
  <si>
    <t>Bark shredder</t>
  </si>
  <si>
    <t>Schellhammer</t>
  </si>
  <si>
    <t>info@shellhammer.com</t>
  </si>
  <si>
    <t>Cambio 70-66</t>
  </si>
  <si>
    <t>Vesa Turunen</t>
  </si>
  <si>
    <t>vesetapioturnen@gmail.com</t>
  </si>
  <si>
    <t>Bruks 1000</t>
  </si>
  <si>
    <t>Vlad</t>
  </si>
  <si>
    <t>vlad.mironov79@gmail.com</t>
  </si>
  <si>
    <t>spruce35vol@gmail.com</t>
  </si>
  <si>
    <t>Lukas</t>
  </si>
  <si>
    <t>luktrak82@gmail.com</t>
  </si>
  <si>
    <t>Reducer line Ari</t>
  </si>
  <si>
    <t>Basel</t>
  </si>
  <si>
    <t>basel.ya@me.com</t>
  </si>
  <si>
    <t>robertoarru@hotmail.com</t>
  </si>
  <si>
    <t>Chipper canter kockum 245</t>
  </si>
  <si>
    <t>Jan lacek</t>
  </si>
  <si>
    <t>inwestycjejan@gmail.com</t>
  </si>
  <si>
    <t>Bruks 1300</t>
  </si>
  <si>
    <t>Vytautas</t>
  </si>
  <si>
    <t>viko.technik@yahoo.com</t>
  </si>
  <si>
    <t>HBS 840-44</t>
  </si>
  <si>
    <t>Viktar</t>
  </si>
  <si>
    <t>likhard@skaip.by</t>
  </si>
  <si>
    <t>Ahmed</t>
  </si>
  <si>
    <t>steamboilerin@gmail.com</t>
  </si>
  <si>
    <t>Erjo pocket</t>
  </si>
  <si>
    <t>kaysonbalt@gmail.com</t>
  </si>
  <si>
    <t>Vakuma ventilators</t>
  </si>
  <si>
    <t>Vitali</t>
  </si>
  <si>
    <t>totecrane.bo@gmail.com</t>
  </si>
  <si>
    <t>Atlas Copco</t>
  </si>
  <si>
    <t>Floros</t>
  </si>
  <si>
    <t>fflorou@pharmakas.com</t>
  </si>
  <si>
    <t>Tarek</t>
  </si>
  <si>
    <t>milanoitk@gmail.com</t>
  </si>
  <si>
    <t>Bruks 1300M</t>
  </si>
  <si>
    <t>Javad</t>
  </si>
  <si>
    <t>javad.napoli@gmail.com</t>
  </si>
  <si>
    <t>Roller conveyor</t>
  </si>
  <si>
    <t>Szwedo</t>
  </si>
  <si>
    <t>szwedo.gobart@gmail.com</t>
  </si>
  <si>
    <t>Costa</t>
  </si>
  <si>
    <t>aksenov100@gmail.com</t>
  </si>
  <si>
    <t>Linda</t>
  </si>
  <si>
    <t>igrodner@me.com</t>
  </si>
  <si>
    <t>Roman Yaremko</t>
  </si>
  <si>
    <t>eurosolutionplus@gmail.com</t>
  </si>
  <si>
    <t>Costa CCt 7075</t>
  </si>
  <si>
    <t>Nina</t>
  </si>
  <si>
    <t>info@ditrx.ba</t>
  </si>
  <si>
    <t>Mitja</t>
  </si>
  <si>
    <t>schmidtmitja@gmail.com</t>
  </si>
  <si>
    <t>Antonio</t>
  </si>
  <si>
    <t>monica.fernandes1@hotmail.com</t>
  </si>
  <si>
    <t>Lotta</t>
  </si>
  <si>
    <t>tutka.ingenieria@gmail.com</t>
  </si>
  <si>
    <t>KMW SN 201</t>
  </si>
  <si>
    <t>ARI Vislanda KT5</t>
  </si>
  <si>
    <t>asdevengineeringsarl@gmail.com</t>
  </si>
  <si>
    <t>Greg</t>
  </si>
  <si>
    <t>Janez</t>
  </si>
  <si>
    <t>janez.mazej@gmail.com</t>
  </si>
  <si>
    <t>Pendic</t>
  </si>
  <si>
    <t>banependic1@gmail.com</t>
  </si>
  <si>
    <t>ARI 509-3F, raiman</t>
  </si>
  <si>
    <t>Tacconi</t>
  </si>
  <si>
    <t>giannitaccini64@gmail.com</t>
  </si>
  <si>
    <t>Log deck/cross conveyor</t>
  </si>
  <si>
    <t>Lurri</t>
  </si>
  <si>
    <t>batrun61@gmail.com</t>
  </si>
  <si>
    <t>Band saw AKE</t>
  </si>
  <si>
    <t>Log band saw AKE</t>
  </si>
  <si>
    <t>Van Haarrn</t>
  </si>
  <si>
    <t>hvh2323@gmail.com</t>
  </si>
  <si>
    <t>Samer</t>
  </si>
  <si>
    <t>samereltiti@gmail.com</t>
  </si>
  <si>
    <t>Compressor</t>
  </si>
  <si>
    <t>3933018cm@gmail.com</t>
  </si>
  <si>
    <t>Edging line ari KT5</t>
  </si>
  <si>
    <t>Peter</t>
  </si>
  <si>
    <t>peterohpetro5@gmail.com</t>
  </si>
  <si>
    <t>Chip screen bruks BS2</t>
  </si>
  <si>
    <t>Tibor</t>
  </si>
  <si>
    <t>csedp.tibor@gmail.com</t>
  </si>
  <si>
    <t>Antoni</t>
  </si>
  <si>
    <t>atorcala@hotmail.com</t>
  </si>
  <si>
    <t>bojan.jernej@gmail.com</t>
  </si>
  <si>
    <t>Ari DS73</t>
  </si>
  <si>
    <t>Rade</t>
  </si>
  <si>
    <t>r.m74@gmx.ch</t>
  </si>
  <si>
    <t>Electric motor 200 kW</t>
  </si>
  <si>
    <t>Log deck hedlund/drysorting line for boards</t>
  </si>
  <si>
    <t>Mauricio</t>
  </si>
  <si>
    <t>mauricioteran@gmail.com</t>
  </si>
  <si>
    <t>Resaw line Raimann KR</t>
  </si>
  <si>
    <t>Jim Ritchie</t>
  </si>
  <si>
    <t>jamesritchie1314@btinternet.com</t>
  </si>
  <si>
    <t>Maksim</t>
  </si>
  <si>
    <t>Sorting line 30 pockets/log deck</t>
  </si>
  <si>
    <t>Lurii</t>
  </si>
  <si>
    <t>Soderhamn bandsaw</t>
  </si>
  <si>
    <t>Log deck</t>
  </si>
  <si>
    <t>mohamed_ashraf_pro@hotmail.com</t>
  </si>
  <si>
    <t>snepsts@gmail.com</t>
  </si>
  <si>
    <t>Log reducer kockum</t>
  </si>
  <si>
    <t>Emmanuel</t>
  </si>
  <si>
    <t>emma.edlproucts@gmail.com</t>
  </si>
  <si>
    <t>ARI KL 10 Circular saw</t>
  </si>
  <si>
    <t>Goran</t>
  </si>
  <si>
    <t>gzaric84@gmail.com</t>
  </si>
  <si>
    <t>Dakovic</t>
  </si>
  <si>
    <t>antodjakovic@yahoo.com</t>
  </si>
  <si>
    <t>DS 73</t>
  </si>
  <si>
    <t>pacar.marko@gmail.com</t>
  </si>
  <si>
    <t>Metal detector Mesutronic/timber press</t>
  </si>
  <si>
    <t>sveanor@hotmail.com</t>
  </si>
  <si>
    <t>Sladana</t>
  </si>
  <si>
    <t>sladjanavucen@gmail.com</t>
  </si>
  <si>
    <t>Marcos</t>
  </si>
  <si>
    <t>marcos@imnsur.com.uy</t>
  </si>
  <si>
    <t>Byambaa</t>
  </si>
  <si>
    <t>info@ttag.mn</t>
  </si>
  <si>
    <t>Chadhry</t>
  </si>
  <si>
    <t>a.ishtiaq91@yahoo.com</t>
  </si>
  <si>
    <t>Edger Parir</t>
  </si>
  <si>
    <t>Ernesto</t>
  </si>
  <si>
    <t>xilomartan3@yahoo.com</t>
  </si>
  <si>
    <t>Gvidas</t>
  </si>
  <si>
    <t>ssb147a@gmail.com</t>
  </si>
  <si>
    <t>Flakt wood fan</t>
  </si>
  <si>
    <t>George</t>
  </si>
  <si>
    <t>dg.wooden.house@gmail.com</t>
  </si>
  <si>
    <t>Butt end reducer Bruks RR1000</t>
  </si>
  <si>
    <t>Amir</t>
  </si>
  <si>
    <t>sunbel@hotmail.com</t>
  </si>
  <si>
    <t>Ahmad</t>
  </si>
  <si>
    <t>connected_fixed@yahoo.com</t>
  </si>
  <si>
    <t>woodcenter@ukr.net</t>
  </si>
  <si>
    <t>Mohammed</t>
  </si>
  <si>
    <t>tothazaz@gmail.com</t>
  </si>
  <si>
    <t>Leila</t>
  </si>
  <si>
    <t>leila.bjarnhall@gmail.com</t>
  </si>
  <si>
    <t>artur76870@gmail.com</t>
  </si>
  <si>
    <t>unscrambler with cross cut saws</t>
  </si>
  <si>
    <t>wood.rovno@gmail.com</t>
  </si>
  <si>
    <t>JR</t>
  </si>
  <si>
    <t>jr.con40@gmail.com</t>
  </si>
  <si>
    <t>promtehel@tut.by</t>
  </si>
  <si>
    <t>Raiman KD 31</t>
  </si>
  <si>
    <t>Log reducer Kockums</t>
  </si>
  <si>
    <t>Arvind</t>
  </si>
  <si>
    <t>Cross conveyor</t>
  </si>
  <si>
    <t>Edger Paris</t>
  </si>
  <si>
    <t>fredyorosticasa@gmail.com7</t>
  </si>
  <si>
    <t>Used compresor</t>
  </si>
  <si>
    <t>ALI saleh</t>
  </si>
  <si>
    <t>saadcoye@yahoo.com</t>
  </si>
  <si>
    <t>dpintecmapirineos@gmail.com</t>
  </si>
  <si>
    <t>likharad@skaip.by</t>
  </si>
  <si>
    <t>Mkcnhael</t>
  </si>
  <si>
    <t>mickyspellman@outlook.com</t>
  </si>
  <si>
    <t>Theodore</t>
  </si>
  <si>
    <t>rentzost@gmail.com</t>
  </si>
  <si>
    <t>New electric motor</t>
  </si>
  <si>
    <t>magda100810@gmail.com</t>
  </si>
  <si>
    <t>bjorkhammar@gmail.com</t>
  </si>
  <si>
    <t>Canali bandsaw</t>
  </si>
  <si>
    <t>Pedro</t>
  </si>
  <si>
    <t>forestal-londres@hotmail.com</t>
  </si>
  <si>
    <t>Elwyn</t>
  </si>
  <si>
    <t>elwynpupangpilyo@gmail.com</t>
  </si>
  <si>
    <t>Mikhail</t>
  </si>
  <si>
    <t>pmec@yandex.com</t>
  </si>
  <si>
    <t>Alina</t>
  </si>
  <si>
    <t>mesalinaus@gmail.com</t>
  </si>
  <si>
    <t>Used curve log turning</t>
  </si>
  <si>
    <t>zaga.golobrobert@gmail.com</t>
  </si>
  <si>
    <t>Conveyor after saw</t>
  </si>
  <si>
    <t>Apostu</t>
  </si>
  <si>
    <t>biosmedinvest@yahoo.com</t>
  </si>
  <si>
    <t>Barry</t>
  </si>
  <si>
    <t>barry.burns3@icloud.com</t>
  </si>
  <si>
    <t>Soderhamn eriksson line</t>
  </si>
  <si>
    <t>Sultany</t>
  </si>
  <si>
    <t>stones_1965@yahoo.com</t>
  </si>
  <si>
    <t>Fan</t>
  </si>
  <si>
    <t>kucyber@yahoo.com</t>
  </si>
  <si>
    <t>karl</t>
  </si>
  <si>
    <t>karlwalker1@hotmail.com</t>
  </si>
  <si>
    <t>Mindaugo</t>
  </si>
  <si>
    <t>laukoakmuo@gmail.com</t>
  </si>
  <si>
    <t>Kockum</t>
  </si>
  <si>
    <t>Margo</t>
  </si>
  <si>
    <t>Edwin</t>
  </si>
  <si>
    <t>asesor_laboral@hotmail.com</t>
  </si>
  <si>
    <t>Log sorting line/sawmill/log deck</t>
  </si>
  <si>
    <t>Erman</t>
  </si>
  <si>
    <t>gultekinerman@erforest,com</t>
  </si>
  <si>
    <t>Dzmitry</t>
  </si>
  <si>
    <t>dvechar@hotmail.com</t>
  </si>
  <si>
    <t>stacker hall system</t>
  </si>
  <si>
    <t>rolf.p1968@gmail.com</t>
  </si>
  <si>
    <t>USNR Catech paris</t>
  </si>
  <si>
    <t>aeprevital@gmail.com</t>
  </si>
  <si>
    <t>sorting,ari kt5, edger</t>
  </si>
  <si>
    <t>Gordon</t>
  </si>
  <si>
    <t>stopnisce.visocnik@siol.net</t>
  </si>
  <si>
    <t>J.Ferreiro</t>
  </si>
  <si>
    <t>verba-vv@ukr.net</t>
  </si>
  <si>
    <t>Aleks</t>
  </si>
  <si>
    <t>mjengopro@gmail.com</t>
  </si>
  <si>
    <t>Planer Jonsered</t>
  </si>
  <si>
    <t>Miro</t>
  </si>
  <si>
    <t>m.gulan61@gmail.com</t>
  </si>
  <si>
    <t>Chain conveyor with pushers</t>
  </si>
  <si>
    <t>Dvechar@hotmail.com</t>
  </si>
  <si>
    <t>Zlatko</t>
  </si>
  <si>
    <t>zg.pilana@gmail.com</t>
  </si>
  <si>
    <t>Yaroslav</t>
  </si>
  <si>
    <t>makarchuk.ji@gmail.com</t>
  </si>
  <si>
    <t>inskick@ymail.com</t>
  </si>
  <si>
    <t>chain conveyor</t>
  </si>
  <si>
    <t>Joao</t>
  </si>
  <si>
    <t>pluswoodlda@gmail.com</t>
  </si>
  <si>
    <t>Chip screen Bruks BS2</t>
  </si>
  <si>
    <t>Vojko</t>
  </si>
  <si>
    <t>vojkokrnjic@gmail.com</t>
  </si>
  <si>
    <t>Raiman līnija</t>
  </si>
  <si>
    <t>Nitin</t>
  </si>
  <si>
    <t>dedicatedimpex@gmail.com</t>
  </si>
  <si>
    <t>K S</t>
  </si>
  <si>
    <t>kikosoffia@gmail.com</t>
  </si>
  <si>
    <t>Chiper canter</t>
  </si>
  <si>
    <t>Bennett</t>
  </si>
  <si>
    <t>DyrektorMON@gmail.com</t>
  </si>
  <si>
    <t>dean</t>
  </si>
  <si>
    <t>seanogrady22@gmail.com</t>
  </si>
  <si>
    <t>Muhammad</t>
  </si>
  <si>
    <t>Magyamout@hotmail.com</t>
  </si>
  <si>
    <t>roman.bozic@hotmail.com</t>
  </si>
  <si>
    <t>Oscar</t>
  </si>
  <si>
    <t>ohzkr@hotmail.com</t>
  </si>
  <si>
    <t>an sunghwan</t>
  </si>
  <si>
    <t>benz0789@nate.com</t>
  </si>
  <si>
    <t>Sean</t>
  </si>
  <si>
    <t>dragan.grbic@visaprom.com</t>
  </si>
  <si>
    <t>Bruks Rr700</t>
  </si>
  <si>
    <t>Mickus</t>
  </si>
  <si>
    <t>mickus.saulius@gmail.com</t>
  </si>
  <si>
    <t>p.lasa@outlook.com</t>
  </si>
  <si>
    <t>bruks RR700</t>
  </si>
  <si>
    <t>amxban@live.com</t>
  </si>
  <si>
    <t>Girmantas</t>
  </si>
  <si>
    <t>p.girmantas@gmail.com</t>
  </si>
  <si>
    <t>Tony</t>
  </si>
  <si>
    <t>evangoker@yahoo.com</t>
  </si>
  <si>
    <t>Stenner saw</t>
  </si>
  <si>
    <t>rusins.janis@gmail.com</t>
  </si>
  <si>
    <t>Log table</t>
  </si>
  <si>
    <t>Don</t>
  </si>
  <si>
    <t>don.stewart@hotmail.com</t>
  </si>
  <si>
    <t>Daniel</t>
  </si>
  <si>
    <t>dluda12@gmail.com</t>
  </si>
  <si>
    <t>Mairis</t>
  </si>
  <si>
    <t>marisbriedis@hotmail.com</t>
  </si>
  <si>
    <t>bosaustrales@gmail.com</t>
  </si>
  <si>
    <t>Reducer band saw</t>
  </si>
  <si>
    <t>biofuel.abiol.ab@gmail.com</t>
  </si>
  <si>
    <t>Cambio</t>
  </si>
  <si>
    <t>Avery</t>
  </si>
  <si>
    <t>Jonsered multirip saw</t>
  </si>
  <si>
    <t>Mark</t>
  </si>
  <si>
    <t>mnewall@gmail.com</t>
  </si>
  <si>
    <t>info@lpua.net</t>
  </si>
  <si>
    <t>Cross cut line</t>
  </si>
  <si>
    <t>Darell</t>
  </si>
  <si>
    <t>darell@croftpoles.co.nk</t>
  </si>
  <si>
    <t>LOG REDUCER SODERHAMN</t>
  </si>
  <si>
    <t>Sebastioan</t>
  </si>
  <si>
    <t>tapmaderas@hotmail.com</t>
  </si>
  <si>
    <t>Jonsered planer</t>
  </si>
  <si>
    <t>zg.gagac@gmail.com</t>
  </si>
  <si>
    <t>belt conveyor</t>
  </si>
  <si>
    <t>Ion</t>
  </si>
  <si>
    <t>rockminerals@outlook.com</t>
  </si>
  <si>
    <t>Electro motor</t>
  </si>
  <si>
    <t>Jennifer</t>
  </si>
  <si>
    <t>jennifer88oliohaus@gmail.com</t>
  </si>
  <si>
    <t>circular saw Adema</t>
  </si>
  <si>
    <t>Bunyamin</t>
  </si>
  <si>
    <t>bunyamindiricanli@gmail.com</t>
  </si>
  <si>
    <t>Saqib</t>
  </si>
  <si>
    <t>Imran</t>
  </si>
  <si>
    <t>klopp.qualityengineering@gmail.com</t>
  </si>
  <si>
    <t>Duke</t>
  </si>
  <si>
    <t>dukewharton@outlook.com</t>
  </si>
  <si>
    <t>mohd-satti@hotmail.com</t>
  </si>
  <si>
    <t>Yohannes</t>
  </si>
  <si>
    <t>nalyno.gt@gmail.com</t>
  </si>
  <si>
    <t>Ojārs</t>
  </si>
  <si>
    <t>ojars.berjoza@gmail.com</t>
  </si>
  <si>
    <t>Bouillon</t>
  </si>
  <si>
    <t>enercot@gmail.com</t>
  </si>
  <si>
    <t>BS2</t>
  </si>
  <si>
    <t>Bruks RR400</t>
  </si>
  <si>
    <t>Michael</t>
  </si>
  <si>
    <t>murrysofblueball@gmail.com</t>
  </si>
  <si>
    <t>Rema</t>
  </si>
  <si>
    <t>Sunil</t>
  </si>
  <si>
    <t>santoshisteels09@gmail.com</t>
  </si>
  <si>
    <t>Petr</t>
  </si>
  <si>
    <t>petr62yahting@gmail.com</t>
  </si>
  <si>
    <t>Bruks Rr400</t>
  </si>
  <si>
    <t>Aamir</t>
  </si>
  <si>
    <t>aamir.sohail@alkaram.com</t>
  </si>
  <si>
    <t>Tz-Hau</t>
  </si>
  <si>
    <t>horacehuang886@gmail.com</t>
  </si>
  <si>
    <t>Nic</t>
  </si>
  <si>
    <t>nicholas.mattew@orbex.space</t>
  </si>
  <si>
    <t>fan</t>
  </si>
  <si>
    <t>Omar</t>
  </si>
  <si>
    <t>cleoservizi55@gmail.com</t>
  </si>
  <si>
    <t>info@chellhammer.com</t>
  </si>
  <si>
    <t>Ioannidis</t>
  </si>
  <si>
    <t>technogrinder@gmail.com</t>
  </si>
  <si>
    <t>Ziyauddin</t>
  </si>
  <si>
    <t>zeddaya1982@gmail.com</t>
  </si>
  <si>
    <t>Jozef</t>
  </si>
  <si>
    <t>lige.trend@gmail.com</t>
  </si>
  <si>
    <t>Monika</t>
  </si>
  <si>
    <t>monika.gerne@gmail.com</t>
  </si>
  <si>
    <t>Ari vislanda BKR600</t>
  </si>
  <si>
    <t>koen</t>
  </si>
  <si>
    <t>koen.gev@hotmail.com</t>
  </si>
  <si>
    <t>Līnija pallet\em</t>
  </si>
  <si>
    <t>Alberto</t>
  </si>
  <si>
    <t>albertopesavento1@gmail.com</t>
  </si>
  <si>
    <t>BKR ARI</t>
  </si>
  <si>
    <t>ph.niklas@gmail.com</t>
  </si>
  <si>
    <t>konradpochlopien@gmail.com</t>
  </si>
  <si>
    <t>Stacker for pallet boards</t>
  </si>
  <si>
    <t>Jože</t>
  </si>
  <si>
    <t>dolles.doo@gmail.com</t>
  </si>
  <si>
    <t>Raffaele</t>
  </si>
  <si>
    <t>scognaraf@gmail.com</t>
  </si>
  <si>
    <t>Gallici</t>
  </si>
  <si>
    <t>g.fabio90@gmail.com</t>
  </si>
  <si>
    <t>Albert</t>
  </si>
  <si>
    <t>uralosb@gmail.com</t>
  </si>
  <si>
    <t>gailishs@gmail.com</t>
  </si>
  <si>
    <t>Sillos</t>
  </si>
  <si>
    <t>Jacob</t>
  </si>
  <si>
    <t>jacob.nesah@gmail.com</t>
  </si>
  <si>
    <t>Kamal</t>
  </si>
  <si>
    <t>kamal_kalbouneh@yahoo.com</t>
  </si>
  <si>
    <t>Alvaro</t>
  </si>
  <si>
    <t>info@afisuga.com</t>
  </si>
  <si>
    <t>ALI</t>
  </si>
  <si>
    <t>fppackages@gmail.com</t>
  </si>
  <si>
    <t>Anders</t>
  </si>
  <si>
    <t>jonassonerikanders@gmail.com</t>
  </si>
  <si>
    <t>Lorenzo</t>
  </si>
  <si>
    <t>lorenzocidpulgar@gmail.com</t>
  </si>
  <si>
    <t>Robnik</t>
  </si>
  <si>
    <t>Robnik.robert@gmail.com</t>
  </si>
  <si>
    <t>Baljeet</t>
  </si>
  <si>
    <t>balid384@gmail.com</t>
  </si>
  <si>
    <t>Moshi</t>
  </si>
  <si>
    <t>moneysmitherry@gmail.com</t>
  </si>
  <si>
    <t>Skopje</t>
  </si>
  <si>
    <t>ilinoint@yahoo.com</t>
  </si>
  <si>
    <t>Miriam</t>
  </si>
  <si>
    <t>serranolopezmiriam@gmail.com</t>
  </si>
  <si>
    <t>Nemanja</t>
  </si>
  <si>
    <t>office@adnetics.rs</t>
  </si>
  <si>
    <t>Abed</t>
  </si>
  <si>
    <t>taawfik@yahoo.com</t>
  </si>
  <si>
    <t>Ting kai</t>
  </si>
  <si>
    <t>kaiht@hotmail.com</t>
  </si>
  <si>
    <t>mentenanta@oiltech.md</t>
  </si>
  <si>
    <t>Tradomir</t>
  </si>
  <si>
    <t>roj@ptt.rs</t>
  </si>
  <si>
    <t>Jonsered multi saw</t>
  </si>
  <si>
    <t>Conveyor belt</t>
  </si>
  <si>
    <t>Tina</t>
  </si>
  <si>
    <t>birchtina@sky.com</t>
  </si>
  <si>
    <t>Eduardo</t>
  </si>
  <si>
    <t>eduardo.soares@nitrongas.com.br</t>
  </si>
  <si>
    <t>Haytham</t>
  </si>
  <si>
    <t>haythamhajmurad@hotmail.com</t>
  </si>
  <si>
    <t>Ali</t>
  </si>
  <si>
    <t>ferr.international@gmail.com</t>
  </si>
  <si>
    <t>Chipper ap to 30 t</t>
  </si>
  <si>
    <t>Joanne</t>
  </si>
  <si>
    <t>jtl@bruks.com</t>
  </si>
  <si>
    <t>kimo69@yahoo.com</t>
  </si>
  <si>
    <t>flagman.ifk@gmail.com</t>
  </si>
  <si>
    <t>javierojea@yahoo.com</t>
  </si>
  <si>
    <t>hajdusafe2@gmail.com</t>
  </si>
  <si>
    <t>Herr Weiss</t>
  </si>
  <si>
    <t>pvaiss@ist-group.su</t>
  </si>
  <si>
    <t>Graham</t>
  </si>
  <si>
    <t>whytesawmill@gmail.com</t>
  </si>
  <si>
    <t>Soderhamn chipper canter</t>
  </si>
  <si>
    <t>Gilmar</t>
  </si>
  <si>
    <t>motorespampulhamgltda@hotmail.com</t>
  </si>
  <si>
    <t>Price</t>
  </si>
  <si>
    <t>eifprice88@gmail.com</t>
  </si>
  <si>
    <t>hans.wegmann@telia.com</t>
  </si>
  <si>
    <t>Vretstorp conveyor</t>
  </si>
  <si>
    <t>Marwan</t>
  </si>
  <si>
    <t>info@mps-egypt.com</t>
  </si>
  <si>
    <t>carelight.a@gmail.com</t>
  </si>
  <si>
    <t>Pall</t>
  </si>
  <si>
    <t>pg@pg.is</t>
  </si>
  <si>
    <t>Andrii</t>
  </si>
  <si>
    <t>aantisch@gmail.com</t>
  </si>
  <si>
    <t>Rodrigo</t>
  </si>
  <si>
    <t>rbarros@faroppa.com</t>
  </si>
  <si>
    <t>Miguel</t>
  </si>
  <si>
    <t>miguel.mesina@mtsi.cl</t>
  </si>
  <si>
    <t>Electric box</t>
  </si>
  <si>
    <t>matthew</t>
  </si>
  <si>
    <t>matthewmgbenya@gmail.com</t>
  </si>
  <si>
    <t>Waco</t>
  </si>
  <si>
    <t>Mahmut</t>
  </si>
  <si>
    <t>mahmutserdarciftci@gmail.com</t>
  </si>
  <si>
    <t>Don Stewart</t>
  </si>
  <si>
    <t>Sawmill ARI Vislanda</t>
  </si>
  <si>
    <t>Youusef</t>
  </si>
  <si>
    <t>afilal@domingosl.com</t>
  </si>
  <si>
    <t>Fan Flakt woods</t>
  </si>
  <si>
    <t>Murraysofblueball@gmail.com</t>
  </si>
  <si>
    <t>Navid</t>
  </si>
  <si>
    <t>gillnavid@gmai.com</t>
  </si>
  <si>
    <t>Elektromotori</t>
  </si>
  <si>
    <t>Hayat</t>
  </si>
  <si>
    <t>info@negoce24.com</t>
  </si>
  <si>
    <t>stamboilerin@gmail.com</t>
  </si>
  <si>
    <t>Radovan</t>
  </si>
  <si>
    <t>Pilana.skrobar@gmail.com</t>
  </si>
  <si>
    <t>Raza</t>
  </si>
  <si>
    <t>shoaibpak79@gmail.com</t>
  </si>
  <si>
    <t>Indija</t>
  </si>
  <si>
    <t>tupmkarthik@gmail.com</t>
  </si>
  <si>
    <t>Bandmatic</t>
  </si>
  <si>
    <t>Vali</t>
  </si>
  <si>
    <t>valee_drv@yahoo.com</t>
  </si>
  <si>
    <t>Suki</t>
  </si>
  <si>
    <t>sukisanghera@gmail.com</t>
  </si>
  <si>
    <t>Javad.napoli@gmail.com</t>
  </si>
  <si>
    <t>3903367@gmail.com</t>
  </si>
  <si>
    <t>Electric mototr</t>
  </si>
  <si>
    <t>Kubba</t>
  </si>
  <si>
    <t>falahkubba@hotmail.com</t>
  </si>
  <si>
    <t>Frantisek</t>
  </si>
  <si>
    <t>frantisek.kozacik@gmail.com</t>
  </si>
  <si>
    <t>ARI Sawmill</t>
  </si>
  <si>
    <t>Chyn Kin</t>
  </si>
  <si>
    <t>chyekin@gmail.com</t>
  </si>
  <si>
    <t>fellowtopmaster@gmail.com</t>
  </si>
  <si>
    <t>Electromotori</t>
  </si>
  <si>
    <t>Mohamad</t>
  </si>
  <si>
    <t>Mohamad@melltech.co</t>
  </si>
  <si>
    <t>Band strapping</t>
  </si>
  <si>
    <t>Weerachai</t>
  </si>
  <si>
    <t>lim.weerachai@yahoo.com</t>
  </si>
  <si>
    <t>gvladislavov@gmail.com</t>
  </si>
  <si>
    <t>jacob.mensah@gmail.com</t>
  </si>
  <si>
    <t>Guenter</t>
  </si>
  <si>
    <t>gblank888@mweb.co.za</t>
  </si>
  <si>
    <t>Szakacs</t>
  </si>
  <si>
    <t>industrytransilvan1@gmail.com</t>
  </si>
  <si>
    <t>Francisco</t>
  </si>
  <si>
    <t>fmariman@hotmail.com</t>
  </si>
  <si>
    <t>Jos</t>
  </si>
  <si>
    <t>Ingipipa66@gmail.com</t>
  </si>
  <si>
    <t>Muhamed</t>
  </si>
  <si>
    <t>muhamed.bristric@hauser.ba</t>
  </si>
  <si>
    <t>Jozsef</t>
  </si>
  <si>
    <t>kertijatekkft@gmail.com</t>
  </si>
  <si>
    <t>Waco planner</t>
  </si>
  <si>
    <t>Kebaili</t>
  </si>
  <si>
    <t>hennikebaili@hotmail.com</t>
  </si>
  <si>
    <t>Matic</t>
  </si>
  <si>
    <t>turk.matic@gmail.com</t>
  </si>
  <si>
    <t>Outfeed conveyor</t>
  </si>
  <si>
    <t>chebencok@gmail.com</t>
  </si>
  <si>
    <t>Waco ks 200</t>
  </si>
  <si>
    <t>mhd.albakri@gmail.com</t>
  </si>
  <si>
    <t>Electric motor 110</t>
  </si>
  <si>
    <t>Komosa</t>
  </si>
  <si>
    <t>Stanislawkomosa@gmail.com</t>
  </si>
  <si>
    <t>Esat</t>
  </si>
  <si>
    <t>esat.sahitaj@outlook.com</t>
  </si>
  <si>
    <t>Pavel</t>
  </si>
  <si>
    <t>n_pavel@ukr.net</t>
  </si>
  <si>
    <t>Kamiran0116@gmail.com</t>
  </si>
  <si>
    <t>Anthonyhood2020@yahoo.com</t>
  </si>
  <si>
    <t>Conveyor</t>
  </si>
  <si>
    <t>Ari vislanda KT5</t>
  </si>
  <si>
    <t>Multi rip saw</t>
  </si>
  <si>
    <t>cambio frame</t>
  </si>
  <si>
    <t>Pantelis</t>
  </si>
  <si>
    <t>Panelisvelissa@gmail.com</t>
  </si>
  <si>
    <t>Kmel</t>
  </si>
  <si>
    <t>lined.up@yhoo.com</t>
  </si>
  <si>
    <t>Scanner</t>
  </si>
  <si>
    <t>Asad</t>
  </si>
  <si>
    <t>juton_cu2010@yahoo.com</t>
  </si>
  <si>
    <t>Cooparceros@gmail.com</t>
  </si>
  <si>
    <t>Juton_cu2010@yahoo.com</t>
  </si>
  <si>
    <t>kmi.group1@gmail.com</t>
  </si>
  <si>
    <t>Bruks shredder</t>
  </si>
  <si>
    <t>Evans</t>
  </si>
  <si>
    <t>evansduoble@yahoo.com</t>
  </si>
  <si>
    <t>Chito</t>
  </si>
  <si>
    <t>chitocaballes@yahoo.com</t>
  </si>
  <si>
    <t>Artūrs</t>
  </si>
  <si>
    <t>Arturik.zeeland@gmail.com</t>
  </si>
  <si>
    <t>Siba</t>
  </si>
  <si>
    <t>Pavels</t>
  </si>
  <si>
    <t>keziksp@gmail.com</t>
  </si>
  <si>
    <t>Mihovil</t>
  </si>
  <si>
    <t>pacarmihovil@gmail.com</t>
  </si>
  <si>
    <t>Curve</t>
  </si>
  <si>
    <t>Dino</t>
  </si>
  <si>
    <t>tominicdino@gmail.com</t>
  </si>
  <si>
    <t>Aurel</t>
  </si>
  <si>
    <t>mihuaurel@yahoo.com</t>
  </si>
  <si>
    <t>Log table/sawmill</t>
  </si>
  <si>
    <t>Arkadiusz</t>
  </si>
  <si>
    <t>kuleszaarek@gmail.com</t>
  </si>
  <si>
    <t>Multi saw edger</t>
  </si>
  <si>
    <t>Vladislav</t>
  </si>
  <si>
    <t>vladislav.vulic@gmail.com</t>
  </si>
  <si>
    <t>Trif</t>
  </si>
  <si>
    <t>trif.iulian@yahoo.com</t>
  </si>
  <si>
    <t>Emil</t>
  </si>
  <si>
    <t>afloreiemil@gmail.com</t>
  </si>
  <si>
    <t>Erjo chipper</t>
  </si>
  <si>
    <t>csillagpeter@yahoo.com</t>
  </si>
  <si>
    <t>Taqi</t>
  </si>
  <si>
    <t>shahbalkhi@gmail.com</t>
  </si>
  <si>
    <t>atlas copco</t>
  </si>
  <si>
    <t>Joe</t>
  </si>
  <si>
    <t>josephkumm5@gmail.com</t>
  </si>
  <si>
    <t>wilo</t>
  </si>
  <si>
    <t>Stephen</t>
  </si>
  <si>
    <t>sgian@bdo.com</t>
  </si>
  <si>
    <t>Blaž</t>
  </si>
  <si>
    <t>vovkblaz@gmail.com</t>
  </si>
  <si>
    <t>Harald</t>
  </si>
  <si>
    <t>Hoover</t>
  </si>
  <si>
    <t>servicioalcliente@pallco.co</t>
  </si>
  <si>
    <t>Band saw multi</t>
  </si>
  <si>
    <t>Ammar</t>
  </si>
  <si>
    <t>aaalbasher82@gmail.com</t>
  </si>
  <si>
    <t>multibenz@dhaka.net</t>
  </si>
  <si>
    <t>Parveen</t>
  </si>
  <si>
    <t>Parveensumra06@gmail.com</t>
  </si>
  <si>
    <t>Ferr</t>
  </si>
  <si>
    <t>Ismo</t>
  </si>
  <si>
    <t>Waco KS 200</t>
  </si>
  <si>
    <t>Toomas</t>
  </si>
  <si>
    <t>toomaspuust@gmail.com</t>
  </si>
  <si>
    <t>Himmet</t>
  </si>
  <si>
    <t>himmeth20@gmail.com</t>
  </si>
  <si>
    <t>Panos</t>
  </si>
  <si>
    <t>karabelas@hotmail.gr</t>
  </si>
  <si>
    <t>Patricio</t>
  </si>
  <si>
    <t>pato_prexx@hotmail.com</t>
  </si>
  <si>
    <t>sawmill ARI Vislanda</t>
  </si>
  <si>
    <t>inkilob@tut.by</t>
  </si>
  <si>
    <t>akonit.911@gmail.com</t>
  </si>
  <si>
    <t>gl-ingener-dipriz@tut.by</t>
  </si>
  <si>
    <t>Seppo</t>
  </si>
  <si>
    <t>seppo.ilander@gmail.com</t>
  </si>
  <si>
    <t>Naveen</t>
  </si>
  <si>
    <t>nkmaan73@evolveindustries.in</t>
  </si>
  <si>
    <t>Mike</t>
  </si>
  <si>
    <t>7mihaitiudic@gmail.com</t>
  </si>
  <si>
    <t>Jonsered moulder</t>
  </si>
  <si>
    <t>Maziyar</t>
  </si>
  <si>
    <t>Maziyar.ak96@gmail.com</t>
  </si>
  <si>
    <t>Rockson</t>
  </si>
  <si>
    <t>nrockson7@gmail.com</t>
  </si>
  <si>
    <t>Kolland</t>
  </si>
  <si>
    <t>clemens.kolland@icloud.com</t>
  </si>
  <si>
    <t>Gaston</t>
  </si>
  <si>
    <t>gastonw_@hotmail.com</t>
  </si>
  <si>
    <t>Sawmill</t>
  </si>
  <si>
    <t>Leigh</t>
  </si>
  <si>
    <t>leighanderson1@aol.com</t>
  </si>
  <si>
    <t>kikerezan@gmail.com</t>
  </si>
  <si>
    <t>Ewa</t>
  </si>
  <si>
    <t>Abu</t>
  </si>
  <si>
    <t>Albamba230@gmail.com</t>
  </si>
  <si>
    <t>Strappig machine</t>
  </si>
  <si>
    <t>Fahrettin</t>
  </si>
  <si>
    <t>fkurklu@dosis.com.tr</t>
  </si>
  <si>
    <t>Matondo</t>
  </si>
  <si>
    <t>matondosaganda@gmail.com</t>
  </si>
  <si>
    <t>Alen</t>
  </si>
  <si>
    <t>ams.di.doo@gmail.com</t>
  </si>
  <si>
    <t>mlotkowski.jan@gmail.com</t>
  </si>
  <si>
    <t>German</t>
  </si>
  <si>
    <t>gercornejo@gmail.com</t>
  </si>
  <si>
    <t>Vermorel</t>
  </si>
  <si>
    <t>Lestechniciensdusciage@yahoo.com</t>
  </si>
  <si>
    <t>Elevater</t>
  </si>
  <si>
    <t>Saniralbogdanesti@yahoo.ro</t>
  </si>
  <si>
    <t>Cambio knives</t>
  </si>
  <si>
    <t>Fulei</t>
  </si>
  <si>
    <t>FULEIATTILA@YAHOO.COM</t>
  </si>
  <si>
    <t>Isabelle</t>
  </si>
  <si>
    <t>isabelle.parqui@gmail.com</t>
  </si>
  <si>
    <t>Pallet production line</t>
  </si>
  <si>
    <t>kolland.clemens@icloud.com</t>
  </si>
  <si>
    <t>Board stacker</t>
  </si>
  <si>
    <t>Stacking line 3 m long boards</t>
  </si>
  <si>
    <t>Akash</t>
  </si>
  <si>
    <t>hajisons@nayyabgroup.com</t>
  </si>
  <si>
    <t>Atlas copoc</t>
  </si>
  <si>
    <t>aboismail504@yahoo.com</t>
  </si>
  <si>
    <t>Chingaru</t>
  </si>
  <si>
    <t>crystysiady@gmail.com</t>
  </si>
  <si>
    <t>Serkan</t>
  </si>
  <si>
    <t>serkan@tessantestere.com</t>
  </si>
  <si>
    <t>Grinding machine</t>
  </si>
  <si>
    <t>Kalin</t>
  </si>
  <si>
    <t>office@ecotechproduct.com</t>
  </si>
  <si>
    <t>Bruks chipper</t>
  </si>
  <si>
    <t>Eurosaw</t>
  </si>
  <si>
    <t>Adnan</t>
  </si>
  <si>
    <t>Chdtrading1@gmail.com</t>
  </si>
  <si>
    <t>Massimo</t>
  </si>
  <si>
    <t>massimo.aragone@gmail.com</t>
  </si>
  <si>
    <t>Usman</t>
  </si>
  <si>
    <t>Usmanmughal94@hotmail.com</t>
  </si>
  <si>
    <t>Amin</t>
  </si>
  <si>
    <t>info@agh-handel.com</t>
  </si>
  <si>
    <t>Baraa</t>
  </si>
  <si>
    <t>baraa.baban@gmail.com</t>
  </si>
  <si>
    <t>Costas</t>
  </si>
  <si>
    <t>gigas_bricks@cytanet.com.cy</t>
  </si>
  <si>
    <t>Hammer mill</t>
  </si>
  <si>
    <t>Vaiino</t>
  </si>
  <si>
    <t>MEM</t>
  </si>
  <si>
    <t>javier_palac@hotmail.com</t>
  </si>
  <si>
    <t>Ari visland sawmill</t>
  </si>
  <si>
    <t>MARK.CAUSEY@BTCONNECT.COM</t>
  </si>
  <si>
    <t>Christie</t>
  </si>
  <si>
    <t>munrocc@yahoo.com</t>
  </si>
  <si>
    <t>Serjey</t>
  </si>
  <si>
    <t>serjey@corp.ru.com</t>
  </si>
  <si>
    <t>jmabasolo@deimosrecursos.com</t>
  </si>
  <si>
    <t>Milanovic</t>
  </si>
  <si>
    <t>masmildoo@gmail.com</t>
  </si>
  <si>
    <t>Mecomat grinder</t>
  </si>
  <si>
    <t>Romy</t>
  </si>
  <si>
    <t>Relusfa@gmail.com</t>
  </si>
  <si>
    <t>Electric motor with reducer</t>
  </si>
  <si>
    <t>ady_nad@hotmail.com</t>
  </si>
  <si>
    <t>Dane Matic</t>
  </si>
  <si>
    <t>daneaguero12@gmail.com</t>
  </si>
  <si>
    <t>mecomat grinder</t>
  </si>
  <si>
    <t>Altus</t>
  </si>
  <si>
    <t>altus1@yahoo.com</t>
  </si>
  <si>
    <t>johnspeke14@gmail.com</t>
  </si>
  <si>
    <t>Rick</t>
  </si>
  <si>
    <t>Rickjanssenbouwmeester@hotmail.com</t>
  </si>
  <si>
    <t>Risto</t>
  </si>
  <si>
    <t>drearristo@gmail.com</t>
  </si>
  <si>
    <t>Alhstrom</t>
  </si>
  <si>
    <t>Filip</t>
  </si>
  <si>
    <t>alchevfilip@gmail.com</t>
  </si>
  <si>
    <t>nazario@cwpanama.net</t>
  </si>
  <si>
    <t>Hugo</t>
  </si>
  <si>
    <t>forestalesparasiempre@gmail.com</t>
  </si>
  <si>
    <t>michel_tneke@hotmail.com</t>
  </si>
  <si>
    <t>albertosoutofranco@gmail.com</t>
  </si>
  <si>
    <t>Omer</t>
  </si>
  <si>
    <t>Ozen-isbileme@outlook.com</t>
  </si>
  <si>
    <t>carlosafcarvalho49@gmail.com</t>
  </si>
  <si>
    <t>Vesto band saw</t>
  </si>
  <si>
    <t>Irle</t>
  </si>
  <si>
    <t>irles@amis.net</t>
  </si>
  <si>
    <t>Arek</t>
  </si>
  <si>
    <t>Sils</t>
  </si>
  <si>
    <t>Khalid</t>
  </si>
  <si>
    <t>Mehmudmughal@hotmail.com</t>
  </si>
  <si>
    <t>Grinder Mecomat</t>
  </si>
  <si>
    <t>ciptrans81@yahoo.com</t>
  </si>
  <si>
    <t>forestpil11@gmail.com</t>
  </si>
  <si>
    <t>Edgaras</t>
  </si>
  <si>
    <t>mehanik1@rldk.altailes.com</t>
  </si>
  <si>
    <t>Sven</t>
  </si>
  <si>
    <t>tennestenback@gmail.com</t>
  </si>
  <si>
    <t>johnolivermcdonald@icloud.com</t>
  </si>
  <si>
    <t>Cambio foot</t>
  </si>
  <si>
    <t>msiconstitucion@gmail.com</t>
  </si>
  <si>
    <t>Genesio</t>
  </si>
  <si>
    <t>genesiod13@hotmail.com</t>
  </si>
  <si>
    <t>Angelo</t>
  </si>
  <si>
    <t>m.j.g.legno@gmail.com</t>
  </si>
  <si>
    <t>Band saw TB1100</t>
  </si>
  <si>
    <t>daniel</t>
  </si>
  <si>
    <t>danielsilva.imaf@hotmail.com</t>
  </si>
  <si>
    <t>Erjo</t>
  </si>
  <si>
    <t>Vittawood.hmj@gmail.com</t>
  </si>
  <si>
    <t>small log line</t>
  </si>
  <si>
    <t>Yasar</t>
  </si>
  <si>
    <t>yasar.memis@hotmail.com</t>
  </si>
  <si>
    <t>MEM band saw</t>
  </si>
  <si>
    <t>jpmolifer@hotmail.com</t>
  </si>
  <si>
    <t>Clif</t>
  </si>
  <si>
    <t>Bachux35@gmail.com</t>
  </si>
  <si>
    <t>JRharlow1@gmail.com</t>
  </si>
  <si>
    <t>AKE Band saw</t>
  </si>
  <si>
    <t>b.lozovsky@icloud.com</t>
  </si>
  <si>
    <t>Budai</t>
  </si>
  <si>
    <t>budaiattila68@gmail.com</t>
  </si>
  <si>
    <t>Goronjic</t>
  </si>
  <si>
    <t>dejangoronjic@yahoo.com</t>
  </si>
  <si>
    <t>143dok@gmail.com</t>
  </si>
  <si>
    <t>Petr62yahting@gmail.com</t>
  </si>
  <si>
    <t>Islei</t>
  </si>
  <si>
    <t>nkaruiya@yahoo.com</t>
  </si>
  <si>
    <t>Waco 1000</t>
  </si>
  <si>
    <t>Ola</t>
  </si>
  <si>
    <t>jansson.ola5@gmail.com</t>
  </si>
  <si>
    <t>Almab horizontal dry sorting line</t>
  </si>
  <si>
    <t>Schiepe automatic stacker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</si>
</sst>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79">
    <font>
      <sz val="12.0"/>
      <color theme="1"/>
      <name val="Calibri"/>
      <scheme val="minor"/>
    </font>
    <font>
      <b/>
      <sz val="11.0"/>
      <color theme="1"/>
      <name val="Times New Roman"/>
    </font>
    <font>
      <sz val="11.0"/>
      <color theme="1"/>
      <name val="Times New Roman"/>
    </font>
    <font>
      <sz val="11.0"/>
      <color rgb="FF000000"/>
      <name val="Times New Roman"/>
    </font>
    <font>
      <u/>
      <sz val="11.0"/>
      <color rgb="FF000000"/>
      <name val="Times New Roman"/>
    </font>
    <font>
      <sz val="12.0"/>
      <color theme="1"/>
      <name val="Calibri"/>
    </font>
    <font>
      <sz val="11.0"/>
      <color rgb="FF333333"/>
      <name val="Times New Roman"/>
    </font>
    <font>
      <u/>
      <sz val="11.0"/>
      <color theme="1"/>
      <name val="Times New Roman"/>
    </font>
    <font>
      <sz val="18.0"/>
      <color rgb="FF333333"/>
      <name val="Urbanist"/>
    </font>
    <font>
      <u/>
      <sz val="11.0"/>
      <color rgb="FF000000"/>
      <name val="Times New Roman"/>
    </font>
    <font>
      <sz val="11.0"/>
      <color rgb="FF333333"/>
      <name val="&quot;Open Sans&quot;"/>
    </font>
    <font>
      <sz val="12.0"/>
      <color theme="10"/>
      <name val="Calibri"/>
    </font>
    <font>
      <sz val="11.0"/>
      <color rgb="FF333333"/>
      <name val="Open Sans"/>
    </font>
    <font>
      <sz val="12.0"/>
      <color theme="1"/>
      <name val="Times New Roman"/>
    </font>
    <font>
      <sz val="11.0"/>
      <color theme="1"/>
      <name val="Arial"/>
    </font>
    <font>
      <u/>
      <sz val="11.0"/>
      <color theme="1"/>
      <name val="Arial"/>
    </font>
    <font>
      <u/>
      <sz val="11.0"/>
      <color theme="1"/>
      <name val="Arial"/>
    </font>
    <font>
      <sz val="11.0"/>
      <color rgb="FF444444"/>
      <name val="Roboto"/>
    </font>
    <font>
      <sz val="11.0"/>
      <color rgb="FF1F1F1F"/>
      <name val="Times New Roman"/>
    </font>
    <font>
      <u/>
      <sz val="11.0"/>
      <color rgb="FF0000FF"/>
      <name val="Times New Roman"/>
    </font>
    <font>
      <u/>
      <sz val="11.0"/>
      <color rgb="FF0563C1"/>
      <name val="Times New Roman"/>
    </font>
    <font>
      <u/>
      <sz val="11.0"/>
      <color rgb="FF000000"/>
      <name val="Times New Roman"/>
    </font>
    <font>
      <u/>
      <sz val="11.0"/>
      <color theme="1"/>
      <name val="Times New Roman"/>
    </font>
    <font>
      <u/>
      <sz val="11.0"/>
      <color rgb="FF0563C1"/>
      <name val="Times New Roman"/>
    </font>
    <font>
      <u/>
      <sz val="11.0"/>
      <color rgb="FF0000FF"/>
      <name val="Times New Roman"/>
    </font>
    <font>
      <u/>
      <sz val="11.0"/>
      <color rgb="FF000000"/>
      <name val="Times New Roman"/>
    </font>
    <font>
      <u/>
      <sz val="11.0"/>
      <color rgb="FF0563C1"/>
      <name val="Times New Roman"/>
    </font>
    <font>
      <sz val="11.0"/>
      <color rgb="FF222222"/>
      <name val="Times New Roman"/>
    </font>
    <font>
      <sz val="11.0"/>
      <color rgb="FF000000"/>
      <name val="Calibri"/>
    </font>
    <font>
      <u/>
      <sz val="11.0"/>
      <color rgb="FF0563C1"/>
      <name val="Times New Roman"/>
    </font>
    <font>
      <b/>
      <sz val="11.0"/>
      <color rgb="FF000000"/>
      <name val="Times New Roman"/>
    </font>
    <font>
      <u/>
      <sz val="11.0"/>
      <color theme="1"/>
      <name val="Times New Roman"/>
    </font>
    <font>
      <u/>
      <sz val="11.0"/>
      <color theme="1"/>
      <name val="Times New Roman"/>
    </font>
    <font>
      <u/>
      <sz val="11.0"/>
      <color theme="1"/>
      <name val="Times New Roman"/>
    </font>
    <font>
      <u/>
      <sz val="11.0"/>
      <color rgb="FF0563C1"/>
      <name val="Times New Roman"/>
    </font>
    <font>
      <u/>
      <sz val="11.0"/>
      <color rgb="FF000000"/>
      <name val="Times New Roman"/>
    </font>
    <font>
      <sz val="11.0"/>
      <color rgb="FF000000"/>
      <name val="Satoshi"/>
    </font>
    <font>
      <sz val="9.0"/>
      <color rgb="FF5B5B5B"/>
      <name val="Roboto"/>
    </font>
    <font>
      <b/>
      <sz val="11.0"/>
      <color rgb="FF555555"/>
      <name val="Times New Roman"/>
    </font>
    <font>
      <sz val="11.0"/>
      <color rgb="FF212529"/>
      <name val="Times New Roman"/>
    </font>
    <font>
      <sz val="10.0"/>
      <color rgb="FF000000"/>
      <name val="Arial"/>
    </font>
    <font>
      <i/>
      <u/>
      <sz val="10.0"/>
      <color rgb="FF000000"/>
      <name val="Arial"/>
    </font>
    <font>
      <u/>
      <sz val="10.0"/>
      <color rgb="FF000000"/>
      <name val="Arial"/>
    </font>
    <font>
      <sz val="9.0"/>
      <color rgb="FF000000"/>
      <name val="Arial"/>
    </font>
    <font>
      <sz val="11.0"/>
      <color rgb="FF000000"/>
      <name val="Arial"/>
    </font>
    <font>
      <u/>
      <sz val="11.0"/>
      <color rgb="FF000000"/>
    </font>
    <font>
      <color theme="1"/>
      <name val="Calibri"/>
      <scheme val="minor"/>
    </font>
    <font>
      <u/>
      <sz val="11.0"/>
      <color rgb="FF000000"/>
      <name val="Times New Roman"/>
    </font>
    <font>
      <sz val="11.0"/>
      <color theme="1"/>
      <name val="&quot;Open Sans&quot;"/>
    </font>
    <font>
      <u/>
      <color theme="1"/>
    </font>
    <font>
      <u/>
      <sz val="11.0"/>
      <color rgb="FF000000"/>
      <name val="Times New Roman"/>
    </font>
    <font>
      <u/>
      <sz val="12.0"/>
      <color theme="10"/>
      <name val="Calibri"/>
    </font>
    <font>
      <sz val="11.0"/>
      <color rgb="FF222222"/>
      <name val="Arial"/>
    </font>
    <font>
      <u/>
      <sz val="12.0"/>
      <color theme="1"/>
      <name val="Calibri"/>
    </font>
    <font>
      <u/>
      <sz val="11.0"/>
      <color theme="1"/>
      <name val="Times New Roman"/>
    </font>
    <font>
      <u/>
      <color rgb="FF000000"/>
    </font>
    <font>
      <u/>
      <sz val="11.0"/>
      <color theme="1"/>
      <name val="Times New Roman"/>
    </font>
    <font>
      <u/>
      <sz val="11.0"/>
      <color theme="10"/>
      <name val="Times New Roman"/>
    </font>
    <font>
      <sz val="11.0"/>
      <color rgb="FF18191A"/>
      <name val="Times New Roman"/>
    </font>
    <font>
      <u/>
      <sz val="12.0"/>
      <color rgb="FF0000FF"/>
      <name val="Roboto"/>
    </font>
    <font>
      <u/>
      <sz val="11.0"/>
      <color theme="10"/>
      <name val="Times New Roman"/>
    </font>
    <font>
      <sz val="11.0"/>
      <color rgb="FF0563C1"/>
      <name val="Times New Roman"/>
    </font>
    <font>
      <u/>
      <sz val="11.0"/>
      <color rgb="FF000000"/>
      <name val="Times New Roman"/>
    </font>
    <font>
      <u/>
      <sz val="11.0"/>
      <color rgb="FF0563C1"/>
      <name val="Times New Roman"/>
    </font>
    <font>
      <u/>
      <sz val="11.0"/>
      <color rgb="FF0000FF"/>
      <name val="Times New Roman"/>
    </font>
    <font>
      <u/>
      <sz val="11.0"/>
      <color rgb="FF0563C1"/>
      <name val="Times New Roman"/>
    </font>
    <font>
      <u/>
      <sz val="11.0"/>
      <color rgb="FF0000FF"/>
      <name val="Times New Roman"/>
    </font>
    <font>
      <u/>
      <sz val="11.0"/>
      <color theme="1"/>
      <name val="Times New Roman"/>
    </font>
    <font>
      <sz val="11.0"/>
      <color rgb="FF474747"/>
      <name val="Times New Roman"/>
    </font>
    <font>
      <u/>
      <sz val="11.0"/>
      <color theme="1"/>
      <name val="Times New Roman"/>
    </font>
    <font>
      <u/>
      <color rgb="FF0000FF"/>
    </font>
    <font>
      <b/>
      <u/>
      <sz val="11.0"/>
      <color theme="1"/>
      <name val="Times New Roman"/>
    </font>
    <font/>
    <font>
      <sz val="12.0"/>
      <color rgb="FF222222"/>
      <name val="Times New Roman"/>
    </font>
    <font>
      <sz val="14.0"/>
      <color rgb="FF000000"/>
      <name val="Times New Roman"/>
    </font>
    <font>
      <sz val="12.0"/>
      <color rgb="FF222222"/>
      <name val="Arial"/>
    </font>
    <font>
      <u/>
      <sz val="11.0"/>
      <color rgb="FF333333"/>
      <name val="Times New Roman"/>
    </font>
    <font>
      <u/>
      <sz val="11.0"/>
      <color rgb="FF000000"/>
      <name val="Times New Roman"/>
    </font>
    <font>
      <u/>
      <sz val="11.0"/>
      <color theme="1"/>
      <name val="Times New Roman"/>
    </font>
    <font>
      <u/>
      <sz val="11.0"/>
      <color rgb="FF000000"/>
      <name val="Times New Roman"/>
    </font>
    <font>
      <u/>
      <sz val="11.0"/>
      <color rgb="FF1F1F1F"/>
      <name val="Inter"/>
    </font>
    <font>
      <sz val="11.0"/>
      <color rgb="FF1F1F1F"/>
      <name val="Inter"/>
    </font>
    <font>
      <sz val="11.0"/>
      <color rgb="FF000000"/>
      <name val="&quot;Source Sans Pro&quot;"/>
    </font>
    <font>
      <sz val="11.0"/>
      <color rgb="FF000000"/>
      <name val="&quot;Open Sans&quot;"/>
    </font>
    <font>
      <u/>
      <sz val="11.0"/>
      <color rgb="FFFFF9F1"/>
      <name val="Montserrat"/>
    </font>
    <font>
      <sz val="11.0"/>
      <color rgb="FF000000"/>
      <name val="Montserrat"/>
    </font>
    <font>
      <u/>
      <sz val="11.0"/>
      <color rgb="FF000000"/>
      <name val="Times New Roman"/>
    </font>
    <font>
      <sz val="0.0"/>
      <color rgb="FF818891"/>
      <name val="Poppins"/>
    </font>
    <font>
      <sz val="11.0"/>
      <color theme="10"/>
      <name val="Times New Roman"/>
    </font>
    <font>
      <u/>
      <sz val="11.0"/>
      <color rgb="FF0563C1"/>
      <name val="Times New Roman"/>
    </font>
    <font>
      <u/>
      <sz val="11.0"/>
      <color rgb="FF000000"/>
      <name val="Times New Roman"/>
    </font>
    <font>
      <u/>
      <sz val="11.0"/>
      <color rgb="FF0563C1"/>
      <name val="Times New Roman"/>
    </font>
    <font>
      <sz val="12.0"/>
      <color rgb="FF000000"/>
      <name val="Times New Roman"/>
    </font>
    <font>
      <u/>
      <sz val="11.0"/>
      <color theme="1"/>
      <name val="Times New Roman"/>
    </font>
    <font>
      <u/>
      <sz val="11.0"/>
      <color rgb="FF0563C1"/>
      <name val="Times New Roman"/>
    </font>
    <font>
      <u/>
      <sz val="11.0"/>
      <color rgb="FF0563C1"/>
      <name val="Times New Roman"/>
    </font>
    <font>
      <u/>
      <sz val="11.0"/>
      <color rgb="FF0563C1"/>
      <name val="Times New Roman"/>
    </font>
    <font>
      <u/>
      <sz val="11.0"/>
      <color rgb="FF000000"/>
      <name val="Times New Roman"/>
    </font>
    <font>
      <u/>
      <sz val="11.0"/>
      <color rgb="FF000000"/>
      <name val="Times New Roman"/>
    </font>
    <font>
      <u/>
      <sz val="11.0"/>
      <color rgb="FF000000"/>
      <name val="Times New Roman"/>
    </font>
    <font>
      <u/>
      <sz val="11.0"/>
      <color rgb="FF0563C1"/>
      <name val="Times New Roman"/>
    </font>
    <font>
      <u/>
      <sz val="11.0"/>
      <color rgb="FF000000"/>
      <name val="Times New Roman"/>
    </font>
    <font>
      <u/>
      <sz val="11.0"/>
      <color rgb="FF000000"/>
      <name val="Times New Roman"/>
    </font>
    <font>
      <u/>
      <sz val="11.0"/>
      <color rgb="FF000000"/>
      <name val="Times New Roman"/>
    </font>
    <font>
      <sz val="12.0"/>
      <color rgb="FF000000"/>
      <name val="Arial"/>
    </font>
    <font>
      <u/>
      <sz val="12.0"/>
      <color rgb="FF000000"/>
      <name val="Arial"/>
    </font>
    <font>
      <u/>
      <sz val="11.0"/>
      <color theme="1"/>
      <name val="Times New Roman"/>
    </font>
    <font>
      <u/>
      <sz val="11.0"/>
      <color theme="1"/>
      <name val="Times New Roman"/>
    </font>
    <font>
      <u/>
      <sz val="12.0"/>
      <color rgb="FF000000"/>
      <name val="Times New Roman"/>
    </font>
    <font>
      <u/>
      <sz val="11.0"/>
      <color rgb="FF000000"/>
      <name val="Times New Roman"/>
    </font>
    <font>
      <sz val="11.0"/>
      <color rgb="FF000000"/>
      <name val="Calibri"/>
      <scheme val="minor"/>
    </font>
    <font>
      <sz val="11.0"/>
      <color rgb="FF333333"/>
      <name val="Arial"/>
    </font>
    <font>
      <u/>
      <sz val="11.0"/>
      <color rgb="FF262626"/>
      <name val="Poppins"/>
    </font>
    <font>
      <sz val="11.0"/>
      <color rgb="FF262626"/>
      <name val="Poppins"/>
    </font>
    <font>
      <sz val="11.0"/>
      <color rgb="FF262626"/>
      <name val="Arial"/>
    </font>
    <font>
      <u/>
      <sz val="11.0"/>
      <color rgb="FF000000"/>
      <name val="Roboto"/>
    </font>
    <font>
      <u/>
      <sz val="11.0"/>
      <color rgb="FF000000"/>
      <name val="Times New Roman"/>
    </font>
    <font>
      <sz val="9.0"/>
      <color rgb="FF2C271F"/>
      <name val="Verdana"/>
    </font>
    <font>
      <u/>
      <color rgb="FF0000FF"/>
      <name val="Roboto"/>
    </font>
    <font>
      <u/>
      <sz val="11.0"/>
      <color rgb="FF000000"/>
      <name val="Times New Roman"/>
    </font>
    <font>
      <sz val="11.0"/>
      <color rgb="FF262626"/>
      <name val="Montserrat"/>
    </font>
    <font>
      <sz val="11.0"/>
      <color rgb="FF262626"/>
      <name val="Times New Roman"/>
    </font>
    <font>
      <u/>
      <sz val="11.0"/>
      <color rgb="FF000000"/>
      <name val="Times New Roman"/>
    </font>
    <font>
      <u/>
      <sz val="11.0"/>
      <color rgb="FF000000"/>
      <name val="Times New Roman"/>
    </font>
    <font>
      <u/>
      <sz val="11.0"/>
      <color rgb="FF000000"/>
      <name val="Times New Roman"/>
    </font>
    <font>
      <u/>
      <sz val="11.0"/>
      <color rgb="FF000000"/>
      <name val="Times New Roman"/>
    </font>
    <font>
      <u/>
      <sz val="11.0"/>
      <color rgb="FF000000"/>
      <name val="Times New Roman"/>
    </font>
    <font>
      <color rgb="FF000000"/>
      <name val="Times New Roman"/>
    </font>
    <font>
      <sz val="11.0"/>
      <color rgb="FF010101"/>
      <name val="Times New Roman"/>
    </font>
    <font>
      <u/>
      <sz val="11.0"/>
      <color rgb="FF1F497D"/>
      <name val="Calibri"/>
    </font>
    <font>
      <u/>
      <sz val="11.0"/>
      <color rgb="FF0563C1"/>
      <name val="Times New Roman"/>
    </font>
    <font>
      <i/>
      <sz val="11.0"/>
      <color theme="1"/>
      <name val="Times New Roman"/>
    </font>
    <font>
      <sz val="11.0"/>
      <color rgb="FF333333"/>
      <name val="Helvetica"/>
    </font>
    <font>
      <u/>
      <sz val="11.0"/>
      <color rgb="FF000000"/>
      <name val="Times New Roman"/>
    </font>
    <font>
      <u/>
      <sz val="11.0"/>
      <color theme="1"/>
      <name val="Times New Roman"/>
    </font>
    <font>
      <sz val="11.0"/>
      <color rgb="FF2E2E2A"/>
      <name val="Arimo"/>
    </font>
    <font>
      <u/>
      <sz val="11.0"/>
      <color theme="1"/>
      <name val="Times New Roman"/>
    </font>
    <font>
      <u/>
      <sz val="11.0"/>
      <color theme="1"/>
      <name val="Times New Roman"/>
    </font>
    <font>
      <sz val="11.0"/>
      <color rgb="FF000000"/>
      <name val="Tahoma"/>
    </font>
    <font>
      <u/>
      <sz val="11.0"/>
      <color rgb="FF000000"/>
      <name val="Times New Roman"/>
    </font>
    <font>
      <u/>
      <sz val="11.0"/>
      <color theme="1"/>
      <name val="Times New Roman"/>
    </font>
    <font>
      <sz val="12.0"/>
      <color rgb="FF000000"/>
      <name val="Calibri"/>
    </font>
    <font>
      <u/>
      <sz val="12.0"/>
      <color rgb="FF000000"/>
      <name val="Calibri"/>
    </font>
    <font>
      <u/>
      <sz val="12.0"/>
      <color rgb="FF0563C1"/>
      <name val="Calibri"/>
    </font>
    <font>
      <u/>
      <sz val="11.0"/>
      <color theme="1"/>
      <name val="Times New Roman"/>
    </font>
    <font>
      <sz val="11.0"/>
      <color theme="1"/>
      <name val="Calibri"/>
      <scheme val="minor"/>
    </font>
    <font>
      <sz val="14.0"/>
      <color rgb="FF000000"/>
      <name val="Dosis"/>
    </font>
    <font>
      <u/>
      <sz val="11.0"/>
      <color rgb="FF000000"/>
      <name val="Times New Roman"/>
    </font>
    <font>
      <u/>
      <color rgb="FF000000"/>
      <name val="Times New Roman"/>
    </font>
    <font>
      <sz val="11.0"/>
      <color rgb="FF252825"/>
      <name val="Times New Roman"/>
    </font>
    <font>
      <sz val="10.0"/>
      <color rgb="FF333333"/>
      <name val="Times New Roman"/>
    </font>
    <font>
      <u/>
      <color rgb="FF000000"/>
      <name val="Times New Roman"/>
    </font>
    <font>
      <u/>
      <sz val="11.0"/>
      <color rgb="FF0563C1"/>
      <name val="Times New Roman"/>
    </font>
    <font>
      <u/>
      <sz val="11.0"/>
      <color rgb="FF0563C1"/>
      <name val="Times New Roman"/>
    </font>
    <font>
      <u/>
      <sz val="11.0"/>
      <color rgb="FF0563C1"/>
      <name val="Times New Roman"/>
    </font>
    <font>
      <color rgb="FF222222"/>
      <name val="Arial"/>
    </font>
    <font>
      <u/>
      <sz val="11.0"/>
      <color rgb="FF0000FF"/>
      <name val="Times New Roman"/>
    </font>
    <font>
      <u/>
      <color rgb="FF000000"/>
      <name val="Times New Roman"/>
    </font>
    <font>
      <color rgb="FF000000"/>
      <name val="Archivo"/>
    </font>
    <font>
      <u/>
      <sz val="11.0"/>
      <color rgb="FF000000"/>
      <name val="Arial"/>
    </font>
    <font>
      <u/>
      <sz val="11.0"/>
      <color rgb="FF000000"/>
      <name val="Arial"/>
    </font>
    <font>
      <b/>
      <color rgb="FF616161"/>
      <name val="&quot;Font Awesome 5 Free&quot;"/>
    </font>
    <font>
      <sz val="9.0"/>
      <color rgb="FF777777"/>
      <name val="&quot;Open Sans&quot;"/>
    </font>
    <font>
      <u/>
      <sz val="11.0"/>
      <color rgb="FF000000"/>
      <name val="Times New Roman"/>
    </font>
    <font>
      <sz val="11.0"/>
      <color rgb="FF1B1A17"/>
      <name val="Arial"/>
    </font>
    <font>
      <sz val="11.0"/>
      <color rgb="FFF0A500"/>
      <name val="Arial"/>
    </font>
    <font>
      <color theme="1"/>
      <name val="Times New Roman"/>
    </font>
    <font>
      <u/>
      <sz val="11.0"/>
      <color rgb="FF1155CC"/>
      <name val="Open Sans"/>
    </font>
    <font>
      <u/>
      <color rgb="FF0000FF"/>
    </font>
    <font>
      <u/>
      <sz val="11.0"/>
      <color rgb="FF0563C1"/>
      <name val="Times New Roman"/>
    </font>
    <font>
      <u/>
      <sz val="12.0"/>
      <color rgb="FF0563C1"/>
      <name val="Calibri"/>
    </font>
    <font>
      <u/>
      <sz val="11.0"/>
      <color rgb="FF000000"/>
      <name val="Times New Roman"/>
    </font>
    <font>
      <u/>
      <sz val="12.0"/>
      <color theme="10"/>
      <name val="Calibri"/>
    </font>
    <font>
      <u/>
      <sz val="11.0"/>
      <color rgb="FF000000"/>
      <name val="Times New Roman"/>
    </font>
    <font>
      <sz val="11.0"/>
      <color rgb="FF000000"/>
      <name val="Inter"/>
    </font>
    <font>
      <sz val="11.0"/>
      <color theme="1"/>
      <name val="Inter"/>
    </font>
    <font>
      <u/>
      <color rgb="FF000000"/>
      <name val="Times New Roman"/>
    </font>
    <font>
      <u/>
      <sz val="11.0"/>
      <color rgb="FF0563C1"/>
      <name val="Times New Roman"/>
    </font>
    <font>
      <u/>
      <sz val="11.0"/>
      <color rgb="FF0563C1"/>
      <name val="Times New Roman"/>
    </font>
  </fonts>
  <fills count="23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  <fill>
      <patternFill patternType="solid">
        <fgColor rgb="FFB6D7A8"/>
        <bgColor rgb="FFB6D7A8"/>
      </patternFill>
    </fill>
    <fill>
      <patternFill patternType="solid">
        <fgColor rgb="FFEA9999"/>
        <bgColor rgb="FFEA9999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8F8F5"/>
        <bgColor rgb="FFF8F8F5"/>
      </patternFill>
    </fill>
    <fill>
      <patternFill patternType="solid">
        <fgColor rgb="FFFCFCFC"/>
        <bgColor rgb="FFFCFCFC"/>
      </patternFill>
    </fill>
    <fill>
      <patternFill patternType="solid">
        <fgColor rgb="FFF4CCCC"/>
        <bgColor rgb="FFF4CCCC"/>
      </patternFill>
    </fill>
    <fill>
      <patternFill patternType="solid">
        <fgColor rgb="FFA8D08D"/>
        <bgColor rgb="FFA8D08D"/>
      </patternFill>
    </fill>
    <fill>
      <patternFill patternType="solid">
        <fgColor rgb="FFFF9900"/>
        <bgColor rgb="FFFF9900"/>
      </patternFill>
    </fill>
    <fill>
      <patternFill patternType="solid">
        <fgColor rgb="FFFFFF00"/>
        <bgColor rgb="FFFFFF00"/>
      </patternFill>
    </fill>
    <fill>
      <patternFill patternType="solid">
        <fgColor rgb="FFF3F3F3"/>
        <bgColor rgb="FFF3F3F3"/>
      </patternFill>
    </fill>
    <fill>
      <patternFill patternType="solid">
        <fgColor rgb="FFCCCCCC"/>
        <bgColor rgb="FFCCCCCC"/>
      </patternFill>
    </fill>
    <fill>
      <patternFill patternType="solid">
        <fgColor rgb="FFDEEAF6"/>
        <bgColor rgb="FFDEEAF6"/>
      </patternFill>
    </fill>
    <fill>
      <patternFill patternType="solid">
        <fgColor rgb="FFD9E2F3"/>
        <bgColor rgb="FFD9E2F3"/>
      </patternFill>
    </fill>
    <fill>
      <patternFill patternType="solid">
        <fgColor theme="6"/>
        <bgColor theme="6"/>
      </patternFill>
    </fill>
    <fill>
      <patternFill patternType="solid">
        <fgColor rgb="FFFF0000"/>
        <bgColor rgb="FFFF0000"/>
      </patternFill>
    </fill>
    <fill>
      <patternFill patternType="solid">
        <fgColor rgb="FFF9F9F9"/>
        <bgColor rgb="FFF9F9F9"/>
      </patternFill>
    </fill>
    <fill>
      <patternFill patternType="solid">
        <fgColor rgb="FFF5FAFD"/>
        <bgColor rgb="FFF5FAFD"/>
      </patternFill>
    </fill>
    <fill>
      <patternFill patternType="solid">
        <fgColor rgb="FFF6F6F6"/>
        <bgColor rgb="FFF6F6F6"/>
      </patternFill>
    </fill>
  </fills>
  <borders count="3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/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284E3F"/>
      </right>
      <top style="thin">
        <color rgb="FF284E3F"/>
      </top>
      <bottom style="thin">
        <color rgb="FF284E3F"/>
      </bottom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6F8F9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FFFFF"/>
      </bottom>
    </border>
    <border>
      <left style="thin">
        <color rgb="FF284E3F"/>
      </left>
      <right style="thin">
        <color rgb="FFB6D7A8"/>
      </right>
      <top style="thin">
        <color rgb="FFB6D7A8"/>
      </top>
      <bottom style="thin">
        <color rgb="FFB6D7A8"/>
      </bottom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FFFFFF"/>
      </bottom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F6F8F9"/>
      </bottom>
    </border>
    <border>
      <left style="thin">
        <color rgb="FFF6F8F9"/>
      </left>
      <right style="thin">
        <color rgb="FF284E3F"/>
      </right>
      <top style="thin">
        <color rgb="FFF6F8F9"/>
      </top>
      <bottom style="thin">
        <color rgb="FFF6F8F9"/>
      </bottom>
    </border>
    <border>
      <left style="thin">
        <color rgb="FF284E3F"/>
      </left>
      <right style="thin">
        <color rgb="FFB6D7A8"/>
      </right>
      <top style="thin">
        <color rgb="FFB6D7A8"/>
      </top>
      <bottom style="thin">
        <color rgb="FF284E3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284E3F"/>
      </bottom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284E3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6F8F9"/>
      </bottom>
    </border>
    <border>
      <left/>
      <right/>
      <top/>
    </border>
    <border>
      <top style="thin">
        <color rgb="FFDEE2E6"/>
      </top>
    </border>
    <border>
      <right/>
      <top/>
      <bottom/>
    </border>
  </borders>
  <cellStyleXfs count="1">
    <xf borderId="0" fillId="0" fontId="0" numFmtId="0" applyAlignment="1" applyFont="1"/>
  </cellStyleXfs>
  <cellXfs count="48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/>
    </xf>
    <xf borderId="1" fillId="2" fontId="1" numFmtId="0" xfId="0" applyAlignment="1" applyBorder="1" applyFont="1">
      <alignment horizontal="left" vertical="center"/>
    </xf>
    <xf borderId="1" fillId="3" fontId="1" numFmtId="0" xfId="0" applyAlignment="1" applyBorder="1" applyFill="1" applyFont="1">
      <alignment horizontal="left" vertical="center"/>
    </xf>
    <xf borderId="0" fillId="0" fontId="2" numFmtId="0" xfId="0" applyAlignment="1" applyFont="1">
      <alignment horizontal="left"/>
    </xf>
    <xf borderId="1" fillId="4" fontId="3" numFmtId="0" xfId="0" applyAlignment="1" applyBorder="1" applyFill="1" applyFont="1">
      <alignment horizontal="left"/>
    </xf>
    <xf borderId="1" fillId="0" fontId="2" numFmtId="0" xfId="0" applyAlignment="1" applyBorder="1" applyFont="1">
      <alignment horizontal="left"/>
    </xf>
    <xf borderId="1" fillId="0" fontId="3" numFmtId="0" xfId="0" applyAlignment="1" applyBorder="1" applyFont="1">
      <alignment horizontal="left"/>
    </xf>
    <xf borderId="2" fillId="0" fontId="3" numFmtId="0" xfId="0" applyAlignment="1" applyBorder="1" applyFont="1">
      <alignment horizontal="left"/>
    </xf>
    <xf borderId="2" fillId="0" fontId="4" numFmtId="0" xfId="0" applyAlignment="1" applyBorder="1" applyFont="1">
      <alignment horizontal="left"/>
    </xf>
    <xf borderId="3" fillId="0" fontId="2" numFmtId="0" xfId="0" applyAlignment="1" applyBorder="1" applyFont="1">
      <alignment horizontal="left"/>
    </xf>
    <xf borderId="2" fillId="0" fontId="2" numFmtId="0" xfId="0" applyAlignment="1" applyBorder="1" applyFont="1">
      <alignment horizontal="left"/>
    </xf>
    <xf borderId="0" fillId="0" fontId="3" numFmtId="0" xfId="0" applyAlignment="1" applyFont="1">
      <alignment horizontal="left"/>
    </xf>
    <xf borderId="1" fillId="5" fontId="2" numFmtId="0" xfId="0" applyAlignment="1" applyBorder="1" applyFill="1" applyFont="1">
      <alignment horizontal="left"/>
    </xf>
    <xf borderId="0" fillId="6" fontId="2" numFmtId="0" xfId="0" applyAlignment="1" applyFill="1" applyFont="1">
      <alignment horizontal="left"/>
    </xf>
    <xf borderId="1" fillId="0" fontId="5" numFmtId="0" xfId="0" applyBorder="1" applyFont="1"/>
    <xf borderId="1" fillId="4" fontId="3" numFmtId="0" xfId="0" applyAlignment="1" applyBorder="1" applyFont="1">
      <alignment horizontal="left" readingOrder="0"/>
    </xf>
    <xf borderId="1" fillId="7" fontId="6" numFmtId="0" xfId="0" applyAlignment="1" applyBorder="1" applyFill="1" applyFont="1">
      <alignment readingOrder="0"/>
    </xf>
    <xf borderId="1" fillId="0" fontId="2" numFmtId="0" xfId="0" applyAlignment="1" applyBorder="1" applyFont="1">
      <alignment horizontal="left" readingOrder="0"/>
    </xf>
    <xf borderId="1" fillId="0" fontId="7" numFmtId="0" xfId="0" applyAlignment="1" applyBorder="1" applyFont="1">
      <alignment horizontal="left" readingOrder="0"/>
    </xf>
    <xf borderId="0" fillId="6" fontId="8" numFmtId="0" xfId="0" applyAlignment="1" applyFont="1">
      <alignment readingOrder="0"/>
    </xf>
    <xf borderId="1" fillId="0" fontId="9" numFmtId="0" xfId="0" applyAlignment="1" applyBorder="1" applyFont="1">
      <alignment readingOrder="0"/>
    </xf>
    <xf borderId="1" fillId="0" fontId="3" numFmtId="0" xfId="0" applyAlignment="1" applyBorder="1" applyFont="1">
      <alignment readingOrder="0"/>
    </xf>
    <xf borderId="0" fillId="6" fontId="6" numFmtId="0" xfId="0" applyAlignment="1" applyFont="1">
      <alignment readingOrder="0"/>
    </xf>
    <xf borderId="4" fillId="6" fontId="3" numFmtId="0" xfId="0" applyAlignment="1" applyBorder="1" applyFont="1">
      <alignment horizontal="left"/>
    </xf>
    <xf borderId="0" fillId="0" fontId="2" numFmtId="0" xfId="0" applyAlignment="1" applyFont="1">
      <alignment horizontal="left" readingOrder="0"/>
    </xf>
    <xf borderId="0" fillId="7" fontId="6" numFmtId="0" xfId="0" applyAlignment="1" applyFont="1">
      <alignment readingOrder="0"/>
    </xf>
    <xf borderId="0" fillId="7" fontId="10" numFmtId="0" xfId="0" applyAlignment="1" applyFont="1">
      <alignment readingOrder="0"/>
    </xf>
    <xf borderId="1" fillId="3" fontId="1" numFmtId="0" xfId="0" applyAlignment="1" applyBorder="1" applyFont="1">
      <alignment horizontal="left"/>
    </xf>
    <xf borderId="1" fillId="4" fontId="2" numFmtId="0" xfId="0" applyAlignment="1" applyBorder="1" applyFont="1">
      <alignment horizontal="left" vertical="center"/>
    </xf>
    <xf borderId="1" fillId="0" fontId="2" numFmtId="0" xfId="0" applyAlignment="1" applyBorder="1" applyFont="1">
      <alignment horizontal="left" vertical="center"/>
    </xf>
    <xf borderId="1" fillId="0" fontId="3" numFmtId="49" xfId="0" applyAlignment="1" applyBorder="1" applyFont="1" applyNumberFormat="1">
      <alignment horizontal="left" vertical="top"/>
    </xf>
    <xf borderId="0" fillId="0" fontId="11" numFmtId="0" xfId="0" applyAlignment="1" applyFont="1">
      <alignment horizontal="left"/>
    </xf>
    <xf borderId="1" fillId="7" fontId="12" numFmtId="0" xfId="0" applyBorder="1" applyFont="1"/>
    <xf borderId="1" fillId="4" fontId="2" numFmtId="0" xfId="0" applyAlignment="1" applyBorder="1" applyFont="1">
      <alignment horizontal="left" readingOrder="0" vertical="center"/>
    </xf>
    <xf borderId="1" fillId="0" fontId="13" numFmtId="0" xfId="0" applyAlignment="1" applyBorder="1" applyFont="1">
      <alignment horizontal="left" readingOrder="0"/>
    </xf>
    <xf borderId="1" fillId="4" fontId="14" numFmtId="0" xfId="0" applyAlignment="1" applyBorder="1" applyFont="1">
      <alignment horizontal="left" readingOrder="0" vertical="center"/>
    </xf>
    <xf borderId="1" fillId="0" fontId="14" numFmtId="0" xfId="0" applyAlignment="1" applyBorder="1" applyFont="1">
      <alignment readingOrder="0"/>
    </xf>
    <xf borderId="1" fillId="7" fontId="14" numFmtId="0" xfId="0" applyAlignment="1" applyBorder="1" applyFont="1">
      <alignment readingOrder="0"/>
    </xf>
    <xf borderId="1" fillId="0" fontId="15" numFmtId="0" xfId="0" applyAlignment="1" applyBorder="1" applyFont="1">
      <alignment readingOrder="0"/>
    </xf>
    <xf borderId="1" fillId="0" fontId="14" numFmtId="0" xfId="0" applyAlignment="1" applyBorder="1" applyFont="1">
      <alignment horizontal="left"/>
    </xf>
    <xf borderId="1" fillId="0" fontId="14" numFmtId="0" xfId="0" applyAlignment="1" applyBorder="1" applyFont="1">
      <alignment horizontal="left" readingOrder="0"/>
    </xf>
    <xf borderId="1" fillId="0" fontId="16" numFmtId="0" xfId="0" applyAlignment="1" applyBorder="1" applyFont="1">
      <alignment horizontal="left" readingOrder="0"/>
    </xf>
    <xf borderId="1" fillId="0" fontId="2" numFmtId="0" xfId="0" applyAlignment="1" applyBorder="1" applyFont="1">
      <alignment readingOrder="0"/>
    </xf>
    <xf borderId="1" fillId="4" fontId="2" numFmtId="0" xfId="0" applyAlignment="1" applyBorder="1" applyFont="1">
      <alignment horizontal="left" readingOrder="0"/>
    </xf>
    <xf borderId="1" fillId="0" fontId="6" numFmtId="0" xfId="0" applyAlignment="1" applyBorder="1" applyFont="1">
      <alignment readingOrder="0"/>
    </xf>
    <xf borderId="0" fillId="0" fontId="6" numFmtId="0" xfId="0" applyAlignment="1" applyFont="1">
      <alignment readingOrder="0"/>
    </xf>
    <xf borderId="1" fillId="0" fontId="17" numFmtId="0" xfId="0" applyAlignment="1" applyBorder="1" applyFont="1">
      <alignment readingOrder="0"/>
    </xf>
    <xf borderId="1" fillId="7" fontId="10" numFmtId="0" xfId="0" applyAlignment="1" applyBorder="1" applyFont="1">
      <alignment readingOrder="0"/>
    </xf>
    <xf borderId="1" fillId="0" fontId="17" numFmtId="0" xfId="0" applyAlignment="1" applyBorder="1" applyFont="1">
      <alignment horizontal="left" readingOrder="0"/>
    </xf>
    <xf borderId="1" fillId="7" fontId="3" numFmtId="0" xfId="0" applyAlignment="1" applyBorder="1" applyFont="1">
      <alignment readingOrder="0"/>
    </xf>
    <xf borderId="1" fillId="0" fontId="18" numFmtId="49" xfId="0" applyAlignment="1" applyBorder="1" applyFont="1" applyNumberFormat="1">
      <alignment horizontal="left" vertical="top"/>
    </xf>
    <xf borderId="1" fillId="0" fontId="19" numFmtId="0" xfId="0" applyAlignment="1" applyBorder="1" applyFont="1">
      <alignment horizontal="left"/>
    </xf>
    <xf borderId="1" fillId="6" fontId="3" numFmtId="0" xfId="0" applyAlignment="1" applyBorder="1" applyFont="1">
      <alignment horizontal="left"/>
    </xf>
    <xf borderId="2" fillId="0" fontId="20" numFmtId="0" xfId="0" applyAlignment="1" applyBorder="1" applyFont="1">
      <alignment horizontal="left"/>
    </xf>
    <xf borderId="5" fillId="6" fontId="2" numFmtId="0" xfId="0" applyAlignment="1" applyBorder="1" applyFont="1">
      <alignment horizontal="left" vertical="center"/>
    </xf>
    <xf borderId="0" fillId="0" fontId="2" numFmtId="0" xfId="0" applyAlignment="1" applyFont="1">
      <alignment horizontal="left" vertical="center"/>
    </xf>
    <xf borderId="0" fillId="0" fontId="18" numFmtId="49" xfId="0" applyAlignment="1" applyFont="1" applyNumberFormat="1">
      <alignment horizontal="left" vertical="top"/>
    </xf>
    <xf borderId="5" fillId="6" fontId="2" numFmtId="0" xfId="0" applyAlignment="1" applyBorder="1" applyFont="1">
      <alignment horizontal="left"/>
    </xf>
    <xf borderId="0" fillId="4" fontId="2" numFmtId="0" xfId="0" applyAlignment="1" applyFont="1">
      <alignment horizontal="left" readingOrder="0"/>
    </xf>
    <xf borderId="0" fillId="0" fontId="2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22" numFmtId="0" xfId="0" applyAlignment="1" applyFont="1">
      <alignment horizontal="left" readingOrder="0"/>
    </xf>
    <xf borderId="1" fillId="6" fontId="23" numFmtId="0" xfId="0" applyAlignment="1" applyBorder="1" applyFont="1">
      <alignment horizontal="left"/>
    </xf>
    <xf borderId="1" fillId="6" fontId="2" numFmtId="0" xfId="0" applyAlignment="1" applyBorder="1" applyFont="1">
      <alignment horizontal="left"/>
    </xf>
    <xf borderId="1" fillId="6" fontId="24" numFmtId="0" xfId="0" applyAlignment="1" applyBorder="1" applyFont="1">
      <alignment horizontal="left"/>
    </xf>
    <xf borderId="1" fillId="0" fontId="25" numFmtId="0" xfId="0" applyAlignment="1" applyBorder="1" applyFont="1">
      <alignment horizontal="left"/>
    </xf>
    <xf borderId="1" fillId="0" fontId="26" numFmtId="0" xfId="0" applyAlignment="1" applyBorder="1" applyFont="1">
      <alignment horizontal="left"/>
    </xf>
    <xf borderId="1" fillId="6" fontId="18" numFmtId="0" xfId="0" applyAlignment="1" applyBorder="1" applyFont="1">
      <alignment horizontal="left"/>
    </xf>
    <xf borderId="1" fillId="0" fontId="27" numFmtId="0" xfId="0" applyAlignment="1" applyBorder="1" applyFont="1">
      <alignment horizontal="left"/>
    </xf>
    <xf borderId="1" fillId="5" fontId="3" numFmtId="0" xfId="0" applyAlignment="1" applyBorder="1" applyFont="1">
      <alignment horizontal="left"/>
    </xf>
    <xf borderId="1" fillId="7" fontId="28" numFmtId="0" xfId="0" applyBorder="1" applyFont="1"/>
    <xf borderId="5" fillId="4" fontId="3" numFmtId="0" xfId="0" applyAlignment="1" applyBorder="1" applyFont="1">
      <alignment horizontal="left"/>
    </xf>
    <xf borderId="0" fillId="0" fontId="29" numFmtId="0" xfId="0" applyAlignment="1" applyFont="1">
      <alignment horizontal="left"/>
    </xf>
    <xf borderId="5" fillId="6" fontId="3" numFmtId="0" xfId="0" applyAlignment="1" applyBorder="1" applyFont="1">
      <alignment horizontal="left"/>
    </xf>
    <xf borderId="1" fillId="2" fontId="30" numFmtId="0" xfId="0" applyAlignment="1" applyBorder="1" applyFont="1">
      <alignment horizontal="left"/>
    </xf>
    <xf borderId="6" fillId="2" fontId="30" numFmtId="0" xfId="0" applyAlignment="1" applyBorder="1" applyFont="1">
      <alignment horizontal="left" vertical="center"/>
    </xf>
    <xf borderId="6" fillId="3" fontId="30" numFmtId="0" xfId="0" applyAlignment="1" applyBorder="1" applyFont="1">
      <alignment horizontal="left" vertical="center"/>
    </xf>
    <xf borderId="7" fillId="4" fontId="3" numFmtId="0" xfId="0" applyAlignment="1" applyBorder="1" applyFont="1">
      <alignment horizontal="left" readingOrder="0"/>
    </xf>
    <xf borderId="1" fillId="0" fontId="31" numFmtId="0" xfId="0" applyAlignment="1" applyBorder="1" applyFont="1">
      <alignment horizontal="left"/>
    </xf>
    <xf borderId="1" fillId="0" fontId="2" numFmtId="0" xfId="0" applyBorder="1" applyFont="1"/>
    <xf borderId="1" fillId="0" fontId="32" numFmtId="0" xfId="0" applyBorder="1" applyFont="1"/>
    <xf borderId="1" fillId="0" fontId="2" numFmtId="3" xfId="0" applyBorder="1" applyFont="1" applyNumberFormat="1"/>
    <xf borderId="0" fillId="0" fontId="2" numFmtId="0" xfId="0" applyFont="1"/>
    <xf borderId="0" fillId="0" fontId="33" numFmtId="0" xfId="0" applyFont="1"/>
    <xf borderId="1" fillId="0" fontId="3" numFmtId="0" xfId="0" applyAlignment="1" applyBorder="1" applyFont="1">
      <alignment horizontal="left" readingOrder="0"/>
    </xf>
    <xf borderId="1" fillId="0" fontId="34" numFmtId="0" xfId="0" applyAlignment="1" applyBorder="1" applyFont="1">
      <alignment horizontal="left" readingOrder="0"/>
    </xf>
    <xf borderId="0" fillId="7" fontId="3" numFmtId="0" xfId="0" applyAlignment="1" applyFont="1">
      <alignment readingOrder="0"/>
    </xf>
    <xf borderId="0" fillId="0" fontId="3" numFmtId="0" xfId="0" applyAlignment="1" applyFont="1">
      <alignment horizontal="left" readingOrder="0"/>
    </xf>
    <xf borderId="0" fillId="0" fontId="35" numFmtId="0" xfId="0" applyAlignment="1" applyFont="1">
      <alignment horizontal="left" readingOrder="0"/>
    </xf>
    <xf borderId="0" fillId="8" fontId="36" numFmtId="0" xfId="0" applyAlignment="1" applyFill="1" applyFont="1">
      <alignment readingOrder="0"/>
    </xf>
    <xf borderId="0" fillId="7" fontId="37" numFmtId="0" xfId="0" applyAlignment="1" applyFont="1">
      <alignment readingOrder="0"/>
    </xf>
    <xf borderId="0" fillId="9" fontId="3" numFmtId="0" xfId="0" applyAlignment="1" applyFill="1" applyFont="1">
      <alignment readingOrder="0"/>
    </xf>
    <xf borderId="0" fillId="0" fontId="6" numFmtId="0" xfId="0" applyAlignment="1" applyFont="1">
      <alignment horizontal="left"/>
    </xf>
    <xf borderId="0" fillId="0" fontId="38" numFmtId="0" xfId="0" applyAlignment="1" applyFont="1">
      <alignment horizontal="left"/>
    </xf>
    <xf borderId="1" fillId="0" fontId="3" numFmtId="0" xfId="0" applyAlignment="1" applyBorder="1" applyFont="1">
      <alignment horizontal="left" vertical="center"/>
    </xf>
    <xf borderId="1" fillId="2" fontId="30" numFmtId="0" xfId="0" applyAlignment="1" applyBorder="1" applyFont="1">
      <alignment horizontal="left" vertical="center"/>
    </xf>
    <xf borderId="1" fillId="3" fontId="30" numFmtId="0" xfId="0" applyAlignment="1" applyBorder="1" applyFont="1">
      <alignment horizontal="left" vertical="center"/>
    </xf>
    <xf borderId="1" fillId="10" fontId="2" numFmtId="0" xfId="0" applyAlignment="1" applyBorder="1" applyFill="1" applyFont="1">
      <alignment horizontal="left"/>
    </xf>
    <xf borderId="1" fillId="7" fontId="39" numFmtId="0" xfId="0" applyAlignment="1" applyBorder="1" applyFont="1">
      <alignment readingOrder="0"/>
    </xf>
    <xf borderId="0" fillId="7" fontId="39" numFmtId="0" xfId="0" applyAlignment="1" applyFont="1">
      <alignment readingOrder="0"/>
    </xf>
    <xf borderId="1" fillId="3" fontId="30" numFmtId="0" xfId="0" applyAlignment="1" applyBorder="1" applyFont="1">
      <alignment horizontal="left"/>
    </xf>
    <xf borderId="1" fillId="4" fontId="3" numFmtId="0" xfId="0" applyAlignment="1" applyBorder="1" applyFont="1">
      <alignment horizontal="left" vertical="center"/>
    </xf>
    <xf borderId="5" fillId="7" fontId="3" numFmtId="0" xfId="0" applyAlignment="1" applyBorder="1" applyFont="1">
      <alignment horizontal="left"/>
    </xf>
    <xf borderId="6" fillId="4" fontId="3" numFmtId="0" xfId="0" applyAlignment="1" applyBorder="1" applyFont="1">
      <alignment horizontal="left"/>
    </xf>
    <xf borderId="8" fillId="0" fontId="3" numFmtId="0" xfId="0" applyAlignment="1" applyBorder="1" applyFont="1">
      <alignment horizontal="left"/>
    </xf>
    <xf borderId="1" fillId="11" fontId="3" numFmtId="0" xfId="0" applyAlignment="1" applyBorder="1" applyFill="1" applyFont="1">
      <alignment horizontal="left"/>
    </xf>
    <xf borderId="8" fillId="0" fontId="2" numFmtId="0" xfId="0" applyAlignment="1" applyBorder="1" applyFont="1">
      <alignment horizontal="left"/>
    </xf>
    <xf borderId="1" fillId="11" fontId="3" numFmtId="0" xfId="0" applyAlignment="1" applyBorder="1" applyFont="1">
      <alignment horizontal="left" readingOrder="0"/>
    </xf>
    <xf borderId="1" fillId="11" fontId="40" numFmtId="0" xfId="0" applyAlignment="1" applyBorder="1" applyFont="1">
      <alignment horizontal="left" readingOrder="0"/>
    </xf>
    <xf borderId="0" fillId="7" fontId="40" numFmtId="0" xfId="0" applyAlignment="1" applyFont="1">
      <alignment readingOrder="0"/>
    </xf>
    <xf borderId="0" fillId="7" fontId="41" numFmtId="0" xfId="0" applyAlignment="1" applyFont="1">
      <alignment readingOrder="0"/>
    </xf>
    <xf borderId="1" fillId="0" fontId="40" numFmtId="0" xfId="0" applyAlignment="1" applyBorder="1" applyFont="1">
      <alignment horizontal="left"/>
    </xf>
    <xf borderId="1" fillId="0" fontId="40" numFmtId="0" xfId="0" applyAlignment="1" applyBorder="1" applyFont="1">
      <alignment horizontal="left" readingOrder="0"/>
    </xf>
    <xf borderId="1" fillId="0" fontId="42" numFmtId="0" xfId="0" applyAlignment="1" applyBorder="1" applyFont="1">
      <alignment horizontal="left" readingOrder="0"/>
    </xf>
    <xf borderId="0" fillId="0" fontId="40" numFmtId="0" xfId="0" applyAlignment="1" applyFont="1">
      <alignment horizontal="left"/>
    </xf>
    <xf borderId="0" fillId="7" fontId="43" numFmtId="0" xfId="0" applyAlignment="1" applyFont="1">
      <alignment readingOrder="0"/>
    </xf>
    <xf borderId="0" fillId="0" fontId="44" numFmtId="0" xfId="0" applyAlignment="1" applyFont="1">
      <alignment readingOrder="0"/>
    </xf>
    <xf borderId="0" fillId="0" fontId="45" numFmtId="0" xfId="0" applyAlignment="1" applyFont="1">
      <alignment readingOrder="0"/>
    </xf>
    <xf borderId="0" fillId="0" fontId="46" numFmtId="0" xfId="0" applyAlignment="1" applyFont="1">
      <alignment readingOrder="0"/>
    </xf>
    <xf borderId="2" fillId="0" fontId="3" numFmtId="0" xfId="0" applyBorder="1" applyFont="1"/>
    <xf borderId="1" fillId="0" fontId="47" numFmtId="0" xfId="0" applyBorder="1" applyFont="1"/>
    <xf borderId="1" fillId="0" fontId="3" numFmtId="0" xfId="0" applyBorder="1" applyFont="1"/>
    <xf borderId="9" fillId="6" fontId="3" numFmtId="0" xfId="0" applyBorder="1" applyFont="1"/>
    <xf borderId="1" fillId="7" fontId="48" numFmtId="0" xfId="0" applyAlignment="1" applyBorder="1" applyFont="1">
      <alignment readingOrder="0"/>
    </xf>
    <xf borderId="1" fillId="0" fontId="49" numFmtId="0" xfId="0" applyAlignment="1" applyBorder="1" applyFont="1">
      <alignment readingOrder="0"/>
    </xf>
    <xf borderId="1" fillId="0" fontId="46" numFmtId="0" xfId="0" applyAlignment="1" applyBorder="1" applyFont="1">
      <alignment readingOrder="0"/>
    </xf>
    <xf borderId="1" fillId="0" fontId="50" numFmtId="0" xfId="0" applyAlignment="1" applyBorder="1" applyFont="1">
      <alignment readingOrder="0"/>
    </xf>
    <xf borderId="0" fillId="7" fontId="3" numFmtId="0" xfId="0" applyAlignment="1" applyFont="1">
      <alignment horizontal="left" readingOrder="0"/>
    </xf>
    <xf borderId="8" fillId="0" fontId="2" numFmtId="0" xfId="0" applyBorder="1" applyFont="1"/>
    <xf borderId="8" fillId="0" fontId="3" numFmtId="0" xfId="0" applyBorder="1" applyFont="1"/>
    <xf borderId="6" fillId="5" fontId="3" numFmtId="0" xfId="0" applyAlignment="1" applyBorder="1" applyFont="1">
      <alignment horizontal="left"/>
    </xf>
    <xf borderId="7" fillId="4" fontId="2" numFmtId="0" xfId="0" applyAlignment="1" applyBorder="1" applyFont="1">
      <alignment horizontal="left" vertical="center"/>
    </xf>
    <xf borderId="10" fillId="0" fontId="3" numFmtId="0" xfId="0" applyBorder="1" applyFont="1"/>
    <xf borderId="1" fillId="0" fontId="27" numFmtId="0" xfId="0" applyBorder="1" applyFont="1"/>
    <xf borderId="1" fillId="0" fontId="51" numFmtId="0" xfId="0" applyBorder="1" applyFont="1"/>
    <xf borderId="1" fillId="0" fontId="52" numFmtId="0" xfId="0" applyBorder="1" applyFont="1"/>
    <xf borderId="11" fillId="4" fontId="2" numFmtId="0" xfId="0" applyAlignment="1" applyBorder="1" applyFont="1">
      <alignment horizontal="left" vertical="center"/>
    </xf>
    <xf borderId="0" fillId="0" fontId="27" numFmtId="0" xfId="0" applyFont="1"/>
    <xf borderId="1" fillId="0" fontId="53" numFmtId="0" xfId="0" applyAlignment="1" applyBorder="1" applyFont="1">
      <alignment readingOrder="0"/>
    </xf>
    <xf borderId="0" fillId="0" fontId="3" numFmtId="0" xfId="0" applyFont="1"/>
    <xf borderId="1" fillId="0" fontId="54" numFmtId="0" xfId="0" applyAlignment="1" applyBorder="1" applyFont="1">
      <alignment readingOrder="0"/>
    </xf>
    <xf borderId="0" fillId="0" fontId="55" numFmtId="0" xfId="0" applyAlignment="1" applyFont="1">
      <alignment readingOrder="0"/>
    </xf>
    <xf borderId="0" fillId="0" fontId="56" numFmtId="0" xfId="0" applyAlignment="1" applyFont="1">
      <alignment readingOrder="0"/>
    </xf>
    <xf borderId="0" fillId="0" fontId="3" numFmtId="0" xfId="0" applyAlignment="1" applyFont="1">
      <alignment readingOrder="0"/>
    </xf>
    <xf borderId="1" fillId="6" fontId="3" numFmtId="0" xfId="0" applyBorder="1" applyFont="1"/>
    <xf borderId="12" fillId="0" fontId="3" numFmtId="0" xfId="0" applyBorder="1" applyFont="1"/>
    <xf borderId="1" fillId="12" fontId="2" numFmtId="0" xfId="0" applyAlignment="1" applyBorder="1" applyFill="1" applyFont="1">
      <alignment horizontal="left"/>
    </xf>
    <xf borderId="1" fillId="12" fontId="2" numFmtId="49" xfId="0" applyAlignment="1" applyBorder="1" applyFont="1" applyNumberFormat="1">
      <alignment horizontal="left"/>
    </xf>
    <xf borderId="1" fillId="0" fontId="57" numFmtId="0" xfId="0" applyAlignment="1" applyBorder="1" applyFont="1">
      <alignment horizontal="left"/>
    </xf>
    <xf borderId="1" fillId="0" fontId="58" numFmtId="0" xfId="0" applyAlignment="1" applyBorder="1" applyFont="1">
      <alignment horizontal="left"/>
    </xf>
    <xf borderId="0" fillId="0" fontId="59" numFmtId="0" xfId="0" applyAlignment="1" applyFont="1">
      <alignment horizontal="left"/>
    </xf>
    <xf borderId="1" fillId="0" fontId="2" numFmtId="3" xfId="0" applyAlignment="1" applyBorder="1" applyFont="1" applyNumberFormat="1">
      <alignment horizontal="left" readingOrder="0"/>
    </xf>
    <xf borderId="1" fillId="0" fontId="2" numFmtId="0" xfId="0" applyAlignment="1" applyBorder="1" applyFont="1">
      <alignment horizontal="left" shrinkToFit="0" wrapText="1"/>
    </xf>
    <xf borderId="1" fillId="0" fontId="58" numFmtId="3" xfId="0" applyAlignment="1" applyBorder="1" applyFont="1" applyNumberFormat="1">
      <alignment horizontal="left"/>
    </xf>
    <xf borderId="8" fillId="0" fontId="58" numFmtId="0" xfId="0" applyAlignment="1" applyBorder="1" applyFont="1">
      <alignment horizontal="left"/>
    </xf>
    <xf borderId="0" fillId="0" fontId="60" numFmtId="0" xfId="0" applyAlignment="1" applyFont="1">
      <alignment horizontal="left"/>
    </xf>
    <xf borderId="1" fillId="13" fontId="58" numFmtId="0" xfId="0" applyAlignment="1" applyBorder="1" applyFill="1" applyFont="1">
      <alignment horizontal="left"/>
    </xf>
    <xf borderId="1" fillId="4" fontId="2" numFmtId="0" xfId="0" applyAlignment="1" applyBorder="1" applyFont="1">
      <alignment horizontal="left"/>
    </xf>
    <xf borderId="1" fillId="0" fontId="61" numFmtId="0" xfId="0" applyAlignment="1" applyBorder="1" applyFont="1">
      <alignment horizontal="left"/>
    </xf>
    <xf borderId="1" fillId="6" fontId="1" numFmtId="0" xfId="0" applyAlignment="1" applyBorder="1" applyFont="1">
      <alignment horizontal="left"/>
    </xf>
    <xf borderId="12" fillId="0" fontId="3" numFmtId="0" xfId="0" applyAlignment="1" applyBorder="1" applyFont="1">
      <alignment horizontal="left"/>
    </xf>
    <xf borderId="12" fillId="0" fontId="62" numFmtId="0" xfId="0" applyAlignment="1" applyBorder="1" applyFont="1">
      <alignment horizontal="left"/>
    </xf>
    <xf borderId="13" fillId="0" fontId="63" numFmtId="0" xfId="0" applyAlignment="1" applyBorder="1" applyFont="1">
      <alignment horizontal="left"/>
    </xf>
    <xf borderId="9" fillId="12" fontId="3" numFmtId="0" xfId="0" applyAlignment="1" applyBorder="1" applyFont="1">
      <alignment horizontal="left"/>
    </xf>
    <xf borderId="9" fillId="12" fontId="64" numFmtId="0" xfId="0" applyAlignment="1" applyBorder="1" applyFont="1">
      <alignment horizontal="left"/>
    </xf>
    <xf borderId="9" fillId="12" fontId="65" numFmtId="0" xfId="0" applyAlignment="1" applyBorder="1" applyFont="1">
      <alignment horizontal="left"/>
    </xf>
    <xf borderId="9" fillId="6" fontId="2" numFmtId="0" xfId="0" applyAlignment="1" applyBorder="1" applyFont="1">
      <alignment horizontal="left"/>
    </xf>
    <xf borderId="9" fillId="6" fontId="1" numFmtId="0" xfId="0" applyAlignment="1" applyBorder="1" applyFont="1">
      <alignment horizontal="left"/>
    </xf>
    <xf borderId="9" fillId="6" fontId="66" numFmtId="0" xfId="0" applyAlignment="1" applyBorder="1" applyFont="1">
      <alignment horizontal="left"/>
    </xf>
    <xf borderId="1" fillId="13" fontId="2" numFmtId="0" xfId="0" applyAlignment="1" applyBorder="1" applyFont="1">
      <alignment horizontal="left"/>
    </xf>
    <xf borderId="9" fillId="13" fontId="2" numFmtId="0" xfId="0" applyAlignment="1" applyBorder="1" applyFont="1">
      <alignment horizontal="left"/>
    </xf>
    <xf borderId="1" fillId="13" fontId="1" numFmtId="0" xfId="0" applyAlignment="1" applyBorder="1" applyFont="1">
      <alignment horizontal="left"/>
    </xf>
    <xf borderId="9" fillId="13" fontId="1" numFmtId="0" xfId="0" applyAlignment="1" applyBorder="1" applyFont="1">
      <alignment horizontal="left"/>
    </xf>
    <xf borderId="5" fillId="13" fontId="2" numFmtId="0" xfId="0" applyAlignment="1" applyBorder="1" applyFont="1">
      <alignment horizontal="left"/>
    </xf>
    <xf borderId="1" fillId="13" fontId="5" numFmtId="0" xfId="0" applyBorder="1" applyFont="1"/>
    <xf borderId="1" fillId="6" fontId="2" numFmtId="0" xfId="0" applyAlignment="1" applyBorder="1" applyFont="1">
      <alignment horizontal="left" readingOrder="0"/>
    </xf>
    <xf borderId="9" fillId="6" fontId="2" numFmtId="0" xfId="0" applyAlignment="1" applyBorder="1" applyFont="1">
      <alignment horizontal="left" readingOrder="0"/>
    </xf>
    <xf borderId="9" fillId="6" fontId="2" numFmtId="0" xfId="0" applyAlignment="1" applyBorder="1" applyFont="1">
      <alignment horizontal="left" readingOrder="0"/>
    </xf>
    <xf borderId="2" fillId="6" fontId="2" numFmtId="0" xfId="0" applyAlignment="1" applyBorder="1" applyFont="1">
      <alignment horizontal="left" readingOrder="0"/>
    </xf>
    <xf borderId="2" fillId="6" fontId="1" numFmtId="0" xfId="0" applyAlignment="1" applyBorder="1" applyFont="1">
      <alignment horizontal="left"/>
    </xf>
    <xf borderId="2" fillId="6" fontId="67" numFmtId="0" xfId="0" applyAlignment="1" applyBorder="1" applyFont="1">
      <alignment horizontal="left" readingOrder="0"/>
    </xf>
    <xf borderId="1" fillId="14" fontId="2" numFmtId="0" xfId="0" applyAlignment="1" applyBorder="1" applyFill="1" applyFont="1">
      <alignment horizontal="left" readingOrder="0"/>
    </xf>
    <xf borderId="0" fillId="14" fontId="6" numFmtId="0" xfId="0" applyAlignment="1" applyFont="1">
      <alignment readingOrder="0"/>
    </xf>
    <xf borderId="0" fillId="14" fontId="68" numFmtId="0" xfId="0" applyAlignment="1" applyFont="1">
      <alignment readingOrder="0"/>
    </xf>
    <xf borderId="2" fillId="14" fontId="69" numFmtId="0" xfId="0" applyAlignment="1" applyBorder="1" applyFont="1">
      <alignment horizontal="left" readingOrder="0"/>
    </xf>
    <xf borderId="2" fillId="14" fontId="1" numFmtId="0" xfId="0" applyAlignment="1" applyBorder="1" applyFont="1">
      <alignment horizontal="left"/>
    </xf>
    <xf borderId="0" fillId="14" fontId="2" numFmtId="0" xfId="0" applyAlignment="1" applyFont="1">
      <alignment horizontal="left"/>
    </xf>
    <xf borderId="0" fillId="0" fontId="70" numFmtId="0" xfId="0" applyAlignment="1" applyFont="1">
      <alignment readingOrder="0"/>
    </xf>
    <xf borderId="2" fillId="6" fontId="71" numFmtId="0" xfId="0" applyAlignment="1" applyBorder="1" applyFont="1">
      <alignment horizontal="left" readingOrder="0"/>
    </xf>
    <xf borderId="0" fillId="6" fontId="1" numFmtId="0" xfId="0" applyAlignment="1" applyFont="1">
      <alignment horizontal="left" readingOrder="0"/>
    </xf>
    <xf borderId="0" fillId="6" fontId="1" numFmtId="0" xfId="0" applyAlignment="1" applyFont="1">
      <alignment horizontal="left"/>
    </xf>
    <xf borderId="14" fillId="6" fontId="1" numFmtId="0" xfId="0" applyAlignment="1" applyBorder="1" applyFont="1">
      <alignment horizontal="left"/>
    </xf>
    <xf borderId="13" fillId="0" fontId="72" numFmtId="0" xfId="0" applyBorder="1" applyFont="1"/>
    <xf borderId="2" fillId="0" fontId="72" numFmtId="0" xfId="0" applyBorder="1" applyFont="1"/>
    <xf borderId="14" fillId="15" fontId="1" numFmtId="0" xfId="0" applyAlignment="1" applyBorder="1" applyFill="1" applyFont="1">
      <alignment horizontal="left"/>
    </xf>
    <xf borderId="5" fillId="7" fontId="73" numFmtId="0" xfId="0" applyBorder="1" applyFont="1"/>
    <xf borderId="5" fillId="7" fontId="74" numFmtId="0" xfId="0" applyBorder="1" applyFont="1"/>
    <xf borderId="5" fillId="7" fontId="27" numFmtId="0" xfId="0" applyBorder="1" applyFont="1"/>
    <xf borderId="14" fillId="16" fontId="2" numFmtId="0" xfId="0" applyAlignment="1" applyBorder="1" applyFill="1" applyFont="1">
      <alignment horizontal="left"/>
    </xf>
    <xf borderId="1" fillId="0" fontId="1" numFmtId="0" xfId="0" applyAlignment="1" applyBorder="1" applyFont="1">
      <alignment horizontal="left"/>
    </xf>
    <xf borderId="8" fillId="0" fontId="27" numFmtId="0" xfId="0" applyAlignment="1" applyBorder="1" applyFont="1">
      <alignment horizontal="left"/>
    </xf>
    <xf borderId="0" fillId="0" fontId="58" numFmtId="0" xfId="0" applyAlignment="1" applyFont="1">
      <alignment horizontal="left"/>
    </xf>
    <xf borderId="1" fillId="0" fontId="30" numFmtId="0" xfId="0" applyBorder="1" applyFont="1"/>
    <xf borderId="1" fillId="7" fontId="3" numFmtId="0" xfId="0" applyBorder="1" applyFont="1"/>
    <xf borderId="5" fillId="7" fontId="75" numFmtId="0" xfId="0" applyBorder="1" applyFont="1"/>
    <xf borderId="5" fillId="17" fontId="1" numFmtId="0" xfId="0" applyAlignment="1" applyBorder="1" applyFill="1" applyFont="1">
      <alignment horizontal="left"/>
    </xf>
    <xf borderId="5" fillId="17" fontId="2" numFmtId="0" xfId="0" applyAlignment="1" applyBorder="1" applyFont="1">
      <alignment horizontal="left"/>
    </xf>
    <xf borderId="1" fillId="0" fontId="1" numFmtId="0" xfId="0" applyAlignment="1" applyBorder="1" applyFont="1">
      <alignment horizontal="left" readingOrder="0"/>
    </xf>
    <xf borderId="0" fillId="0" fontId="1" numFmtId="0" xfId="0" applyAlignment="1" applyFont="1">
      <alignment horizontal="left"/>
    </xf>
    <xf borderId="1" fillId="0" fontId="5" numFmtId="0" xfId="0" applyAlignment="1" applyBorder="1" applyFont="1">
      <alignment horizontal="left" vertical="center"/>
    </xf>
    <xf borderId="1" fillId="0" fontId="5" numFmtId="0" xfId="0" applyAlignment="1" applyBorder="1" applyFont="1">
      <alignment horizontal="center" vertical="center"/>
    </xf>
    <xf borderId="1" fillId="0" fontId="6" numFmtId="0" xfId="0" applyAlignment="1" applyBorder="1" applyFont="1">
      <alignment horizontal="left"/>
    </xf>
    <xf borderId="1" fillId="18" fontId="3" numFmtId="0" xfId="0" applyAlignment="1" applyBorder="1" applyFill="1" applyFont="1">
      <alignment horizontal="left"/>
    </xf>
    <xf borderId="1" fillId="18" fontId="2" numFmtId="0" xfId="0" applyAlignment="1" applyBorder="1" applyFont="1">
      <alignment horizontal="left"/>
    </xf>
    <xf borderId="5" fillId="18" fontId="2" numFmtId="0" xfId="0" applyAlignment="1" applyBorder="1" applyFont="1">
      <alignment horizontal="left"/>
    </xf>
    <xf borderId="1" fillId="0" fontId="76" numFmtId="0" xfId="0" applyAlignment="1" applyBorder="1" applyFont="1">
      <alignment horizontal="left"/>
    </xf>
    <xf borderId="5" fillId="6" fontId="30" numFmtId="0" xfId="0" applyAlignment="1" applyBorder="1" applyFont="1">
      <alignment horizontal="left" vertical="center"/>
    </xf>
    <xf borderId="15" fillId="4" fontId="3" numFmtId="0" xfId="0" applyAlignment="1" applyBorder="1" applyFont="1">
      <alignment horizontal="left"/>
    </xf>
    <xf borderId="1" fillId="7" fontId="3" numFmtId="0" xfId="0" applyAlignment="1" applyBorder="1" applyFont="1">
      <alignment horizontal="left"/>
    </xf>
    <xf borderId="10" fillId="0" fontId="3" numFmtId="0" xfId="0" applyAlignment="1" applyBorder="1" applyFont="1">
      <alignment horizontal="left"/>
    </xf>
    <xf borderId="8" fillId="0" fontId="77" numFmtId="0" xfId="0" applyAlignment="1" applyBorder="1" applyFont="1">
      <alignment horizontal="left"/>
    </xf>
    <xf borderId="11" fillId="4" fontId="3" numFmtId="0" xfId="0" applyAlignment="1" applyBorder="1" applyFont="1">
      <alignment horizontal="left"/>
    </xf>
    <xf borderId="8" fillId="0" fontId="78" numFmtId="0" xfId="0" applyAlignment="1" applyBorder="1" applyFont="1">
      <alignment horizontal="left"/>
    </xf>
    <xf borderId="1" fillId="0" fontId="79" numFmtId="0" xfId="0" applyAlignment="1" applyBorder="1" applyFont="1">
      <alignment horizontal="left" readingOrder="0"/>
    </xf>
    <xf borderId="1" fillId="6" fontId="3" numFmtId="0" xfId="0" applyAlignment="1" applyBorder="1" applyFont="1">
      <alignment horizontal="left" readingOrder="0"/>
    </xf>
    <xf borderId="0" fillId="0" fontId="80" numFmtId="0" xfId="0" applyAlignment="1" applyFont="1">
      <alignment readingOrder="0"/>
    </xf>
    <xf borderId="0" fillId="0" fontId="81" numFmtId="0" xfId="0" applyAlignment="1" applyFont="1">
      <alignment readingOrder="0"/>
    </xf>
    <xf borderId="1" fillId="7" fontId="82" numFmtId="0" xfId="0" applyAlignment="1" applyBorder="1" applyFont="1">
      <alignment readingOrder="0"/>
    </xf>
    <xf borderId="1" fillId="7" fontId="83" numFmtId="0" xfId="0" applyAlignment="1" applyBorder="1" applyFont="1">
      <alignment readingOrder="0"/>
    </xf>
    <xf borderId="1" fillId="0" fontId="84" numFmtId="0" xfId="0" applyAlignment="1" applyBorder="1" applyFont="1">
      <alignment horizontal="left" readingOrder="0"/>
    </xf>
    <xf borderId="1" fillId="7" fontId="85" numFmtId="0" xfId="0" applyAlignment="1" applyBorder="1" applyFont="1">
      <alignment readingOrder="0"/>
    </xf>
    <xf borderId="1" fillId="7" fontId="3" numFmtId="0" xfId="0" applyAlignment="1" applyBorder="1" applyFont="1">
      <alignment horizontal="left" readingOrder="0"/>
    </xf>
    <xf borderId="1" fillId="7" fontId="86" numFmtId="0" xfId="0" applyAlignment="1" applyBorder="1" applyFont="1">
      <alignment horizontal="left" readingOrder="0"/>
    </xf>
    <xf borderId="1" fillId="7" fontId="3" numFmtId="0" xfId="0" applyAlignment="1" applyBorder="1" applyFont="1">
      <alignment readingOrder="0"/>
    </xf>
    <xf borderId="0" fillId="7" fontId="87" numFmtId="0" xfId="0" applyAlignment="1" applyFont="1">
      <alignment horizontal="left"/>
    </xf>
    <xf borderId="1" fillId="0" fontId="88" numFmtId="0" xfId="0" applyAlignment="1" applyBorder="1" applyFont="1">
      <alignment horizontal="left"/>
    </xf>
    <xf borderId="12" fillId="0" fontId="89" numFmtId="0" xfId="0" applyAlignment="1" applyBorder="1" applyFont="1">
      <alignment horizontal="left"/>
    </xf>
    <xf borderId="9" fillId="6" fontId="3" numFmtId="0" xfId="0" applyAlignment="1" applyBorder="1" applyFont="1">
      <alignment horizontal="left"/>
    </xf>
    <xf borderId="9" fillId="6" fontId="90" numFmtId="0" xfId="0" applyAlignment="1" applyBorder="1" applyFont="1">
      <alignment horizontal="left"/>
    </xf>
    <xf borderId="9" fillId="6" fontId="91" numFmtId="0" xfId="0" applyAlignment="1" applyBorder="1" applyFont="1">
      <alignment horizontal="left"/>
    </xf>
    <xf borderId="5" fillId="19" fontId="3" numFmtId="0" xfId="0" applyAlignment="1" applyBorder="1" applyFill="1" applyFont="1">
      <alignment horizontal="left"/>
    </xf>
    <xf borderId="5" fillId="19" fontId="3" numFmtId="0" xfId="0" applyBorder="1" applyFont="1"/>
    <xf borderId="5" fillId="19" fontId="92" numFmtId="0" xfId="0" applyAlignment="1" applyBorder="1" applyFont="1">
      <alignment horizontal="left" vertical="top"/>
    </xf>
    <xf borderId="16" fillId="0" fontId="1" numFmtId="0" xfId="0" applyAlignment="1" applyBorder="1" applyFont="1">
      <alignment horizontal="left" readingOrder="0" shrinkToFit="0" vertical="center" wrapText="0"/>
    </xf>
    <xf borderId="17" fillId="0" fontId="1" numFmtId="0" xfId="0" applyAlignment="1" applyBorder="1" applyFont="1">
      <alignment horizontal="left" readingOrder="0" shrinkToFit="0" vertical="center" wrapText="0"/>
    </xf>
    <xf borderId="18" fillId="0" fontId="1" numFmtId="0" xfId="0" applyAlignment="1" applyBorder="1" applyFont="1">
      <alignment horizontal="left" readingOrder="0" shrinkToFit="0" vertical="center" wrapText="0"/>
    </xf>
    <xf borderId="1" fillId="4" fontId="3" numFmtId="0" xfId="0" applyAlignment="1" applyBorder="1" applyFont="1">
      <alignment horizontal="left" shrinkToFit="0" vertical="center" wrapText="0"/>
    </xf>
    <xf borderId="1" fillId="0" fontId="2" numFmtId="0" xfId="0" applyAlignment="1" applyBorder="1" applyFont="1">
      <alignment horizontal="left" shrinkToFit="0" vertical="center" wrapText="0"/>
    </xf>
    <xf borderId="1" fillId="0" fontId="93" numFmtId="0" xfId="0" applyAlignment="1" applyBorder="1" applyFont="1">
      <alignment shrinkToFit="0" vertical="center" wrapText="0"/>
    </xf>
    <xf borderId="1" fillId="0" fontId="88" numFmtId="0" xfId="0" applyAlignment="1" applyBorder="1" applyFont="1">
      <alignment horizontal="left" shrinkToFit="0" vertical="center" wrapText="0"/>
    </xf>
    <xf borderId="1" fillId="0" fontId="2" numFmtId="49" xfId="0" applyAlignment="1" applyBorder="1" applyFont="1" applyNumberFormat="1">
      <alignment shrinkToFit="0" vertical="center" wrapText="0"/>
    </xf>
    <xf borderId="19" fillId="0" fontId="3" numFmtId="0" xfId="0" applyAlignment="1" applyBorder="1" applyFont="1">
      <alignment horizontal="left" shrinkToFit="0" vertical="center" wrapText="0"/>
    </xf>
    <xf borderId="19" fillId="0" fontId="94" numFmtId="0" xfId="0" applyAlignment="1" applyBorder="1" applyFont="1">
      <alignment shrinkToFit="0" vertical="center" wrapText="0"/>
    </xf>
    <xf borderId="20" fillId="0" fontId="3" numFmtId="0" xfId="0" applyAlignment="1" applyBorder="1" applyFont="1">
      <alignment horizontal="left" shrinkToFit="0" vertical="center" wrapText="0"/>
    </xf>
    <xf borderId="20" fillId="0" fontId="95" numFmtId="0" xfId="0" applyAlignment="1" applyBorder="1" applyFont="1">
      <alignment shrinkToFit="0" vertical="center" wrapText="0"/>
    </xf>
    <xf borderId="19" fillId="0" fontId="96" numFmtId="49" xfId="0" applyAlignment="1" applyBorder="1" applyFont="1" applyNumberFormat="1">
      <alignment shrinkToFit="0" vertical="center" wrapText="0"/>
    </xf>
    <xf borderId="20" fillId="0" fontId="97" numFmtId="0" xfId="0" applyAlignment="1" applyBorder="1" applyFont="1">
      <alignment shrinkToFit="0" vertical="center" wrapText="0"/>
    </xf>
    <xf borderId="20" fillId="0" fontId="3" numFmtId="49" xfId="0" applyAlignment="1" applyBorder="1" applyFont="1" applyNumberFormat="1">
      <alignment shrinkToFit="0" vertical="center" wrapText="0"/>
    </xf>
    <xf borderId="9" fillId="6" fontId="3" numFmtId="0" xfId="0" applyAlignment="1" applyBorder="1" applyFont="1">
      <alignment horizontal="left" shrinkToFit="0" vertical="center" wrapText="0"/>
    </xf>
    <xf borderId="9" fillId="6" fontId="98" numFmtId="0" xfId="0" applyAlignment="1" applyBorder="1" applyFont="1">
      <alignment shrinkToFit="0" vertical="center" wrapText="0"/>
    </xf>
    <xf borderId="21" fillId="6" fontId="3" numFmtId="0" xfId="0" applyAlignment="1" applyBorder="1" applyFont="1">
      <alignment horizontal="left" shrinkToFit="0" vertical="center" wrapText="0"/>
    </xf>
    <xf borderId="21" fillId="6" fontId="99" numFmtId="0" xfId="0" applyAlignment="1" applyBorder="1" applyFont="1">
      <alignment shrinkToFit="0" vertical="center" wrapText="0"/>
    </xf>
    <xf borderId="9" fillId="6" fontId="100" numFmtId="0" xfId="0" applyAlignment="1" applyBorder="1" applyFont="1">
      <alignment shrinkToFit="0" vertical="center" wrapText="0"/>
    </xf>
    <xf borderId="1" fillId="6" fontId="2" numFmtId="0" xfId="0" applyAlignment="1" applyBorder="1" applyFont="1">
      <alignment horizontal="left" shrinkToFit="0" vertical="center" wrapText="0"/>
    </xf>
    <xf borderId="19" fillId="0" fontId="101" numFmtId="0" xfId="0" applyAlignment="1" applyBorder="1" applyFont="1">
      <alignment shrinkToFit="0" vertical="center" wrapText="0"/>
    </xf>
    <xf borderId="1" fillId="0" fontId="3" numFmtId="0" xfId="0" applyAlignment="1" applyBorder="1" applyFont="1">
      <alignment horizontal="left" shrinkToFit="0" vertical="center" wrapText="0"/>
    </xf>
    <xf borderId="1" fillId="0" fontId="102" numFmtId="0" xfId="0" applyAlignment="1" applyBorder="1" applyFont="1">
      <alignment shrinkToFit="0" vertical="center" wrapText="0"/>
    </xf>
    <xf borderId="6" fillId="4" fontId="3" numFmtId="0" xfId="0" applyAlignment="1" applyBorder="1" applyFont="1">
      <alignment horizontal="left" shrinkToFit="0" vertical="center" wrapText="0"/>
    </xf>
    <xf borderId="1" fillId="0" fontId="3" numFmtId="0" xfId="0" applyAlignment="1" applyBorder="1" applyFont="1">
      <alignment shrinkToFit="0" vertical="center" wrapText="0"/>
    </xf>
    <xf borderId="1" fillId="0" fontId="103" numFmtId="3" xfId="0" applyAlignment="1" applyBorder="1" applyFont="1" applyNumberFormat="1">
      <alignment shrinkToFit="0" vertical="center" wrapText="0"/>
    </xf>
    <xf borderId="5" fillId="7" fontId="104" numFmtId="0" xfId="0" applyAlignment="1" applyBorder="1" applyFont="1">
      <alignment shrinkToFit="0" vertical="center" wrapText="0"/>
    </xf>
    <xf borderId="22" fillId="0" fontId="105" numFmtId="0" xfId="0" applyAlignment="1" applyBorder="1" applyFont="1">
      <alignment shrinkToFit="0" vertical="center" wrapText="0"/>
    </xf>
    <xf borderId="5" fillId="7" fontId="44" numFmtId="0" xfId="0" applyAlignment="1" applyBorder="1" applyFont="1">
      <alignment horizontal="center" shrinkToFit="0" vertical="center" wrapText="0"/>
    </xf>
    <xf borderId="23" fillId="0" fontId="3" numFmtId="0" xfId="0" applyAlignment="1" applyBorder="1" applyFont="1">
      <alignment horizontal="left" shrinkToFit="0" vertical="center" wrapText="0"/>
    </xf>
    <xf borderId="1" fillId="4" fontId="3" numFmtId="0" xfId="0" applyAlignment="1" applyBorder="1" applyFont="1">
      <alignment horizontal="left" readingOrder="0" shrinkToFit="0" vertical="center" wrapText="0"/>
    </xf>
    <xf borderId="1" fillId="0" fontId="2" numFmtId="0" xfId="0" applyAlignment="1" applyBorder="1" applyFont="1">
      <alignment horizontal="left" readingOrder="0" shrinkToFit="0" vertical="center" wrapText="0"/>
    </xf>
    <xf borderId="1" fillId="0" fontId="106" numFmtId="0" xfId="0" applyAlignment="1" applyBorder="1" applyFont="1">
      <alignment readingOrder="0" shrinkToFit="0" vertical="center" wrapText="0"/>
    </xf>
    <xf borderId="1" fillId="0" fontId="107" numFmtId="0" xfId="0" applyAlignment="1" applyBorder="1" applyFont="1">
      <alignment horizontal="left" readingOrder="0" shrinkToFit="0" vertical="center" wrapText="0"/>
    </xf>
    <xf borderId="22" fillId="7" fontId="3" numFmtId="0" xfId="0" applyAlignment="1" applyBorder="1" applyFont="1">
      <alignment readingOrder="0" shrinkToFit="0" vertical="center" wrapText="0"/>
    </xf>
    <xf borderId="22" fillId="7" fontId="108" numFmtId="0" xfId="0" applyAlignment="1" applyBorder="1" applyFont="1">
      <alignment readingOrder="0" shrinkToFit="0" vertical="center" wrapText="0"/>
    </xf>
    <xf borderId="22" fillId="7" fontId="92" numFmtId="0" xfId="0" applyAlignment="1" applyBorder="1" applyFont="1">
      <alignment readingOrder="0" shrinkToFit="0" vertical="center" wrapText="0"/>
    </xf>
    <xf borderId="1" fillId="0" fontId="3" numFmtId="0" xfId="0" applyAlignment="1" applyBorder="1" applyFont="1">
      <alignment horizontal="left" readingOrder="0" shrinkToFit="0" vertical="center" wrapText="0"/>
    </xf>
    <xf borderId="1" fillId="0" fontId="109" numFmtId="0" xfId="0" applyAlignment="1" applyBorder="1" applyFont="1">
      <alignment horizontal="left" readingOrder="0" shrinkToFit="0" vertical="center" wrapText="0"/>
    </xf>
    <xf borderId="0" fillId="0" fontId="110" numFmtId="0" xfId="0" applyFont="1"/>
    <xf borderId="22" fillId="7" fontId="10" numFmtId="0" xfId="0" applyAlignment="1" applyBorder="1" applyFont="1">
      <alignment readingOrder="0" shrinkToFit="0" vertical="center" wrapText="0"/>
    </xf>
    <xf borderId="22" fillId="7" fontId="111" numFmtId="0" xfId="0" applyAlignment="1" applyBorder="1" applyFont="1">
      <alignment readingOrder="0" shrinkToFit="0" vertical="center" wrapText="0"/>
    </xf>
    <xf borderId="22" fillId="7" fontId="112" numFmtId="0" xfId="0" applyAlignment="1" applyBorder="1" applyFont="1">
      <alignment readingOrder="0" shrinkToFit="0" vertical="center" wrapText="0"/>
    </xf>
    <xf borderId="22" fillId="7" fontId="113" numFmtId="0" xfId="0" applyAlignment="1" applyBorder="1" applyFont="1">
      <alignment horizontal="left" readingOrder="0" shrinkToFit="0" vertical="center" wrapText="0"/>
    </xf>
    <xf borderId="0" fillId="7" fontId="114" numFmtId="0" xfId="0" applyAlignment="1" applyFont="1">
      <alignment horizontal="left" readingOrder="0"/>
    </xf>
    <xf borderId="1" fillId="7" fontId="83" numFmtId="0" xfId="0" applyAlignment="1" applyBorder="1" applyFont="1">
      <alignment readingOrder="0" shrinkToFit="0" vertical="center" wrapText="0"/>
    </xf>
    <xf borderId="1" fillId="0" fontId="115" numFmtId="0" xfId="0" applyAlignment="1" applyBorder="1" applyFont="1">
      <alignment readingOrder="0" shrinkToFit="0" vertical="center" wrapText="0"/>
    </xf>
    <xf borderId="1" fillId="0" fontId="3" numFmtId="0" xfId="0" applyAlignment="1" applyBorder="1" applyFont="1">
      <alignment horizontal="left" shrinkToFit="0" vertical="center" wrapText="0"/>
    </xf>
    <xf borderId="1" fillId="0" fontId="3" numFmtId="0" xfId="0" applyAlignment="1" applyBorder="1" applyFont="1">
      <alignment horizontal="left" readingOrder="0" shrinkToFit="0" vertical="center" wrapText="0"/>
    </xf>
    <xf borderId="1" fillId="0" fontId="116" numFmtId="0" xfId="0" applyAlignment="1" applyBorder="1" applyFont="1">
      <alignment horizontal="left" readingOrder="0" shrinkToFit="0" vertical="center" wrapText="0"/>
    </xf>
    <xf borderId="1" fillId="0" fontId="110" numFmtId="0" xfId="0" applyBorder="1" applyFont="1"/>
    <xf borderId="1" fillId="7" fontId="117" numFmtId="0" xfId="0" applyAlignment="1" applyBorder="1" applyFont="1">
      <alignment readingOrder="0" shrinkToFit="0" vertical="bottom" wrapText="0"/>
    </xf>
    <xf borderId="1" fillId="7" fontId="10" numFmtId="0" xfId="0" applyAlignment="1" applyBorder="1" applyFont="1">
      <alignment readingOrder="0" shrinkToFit="0" vertical="center" wrapText="0"/>
    </xf>
    <xf borderId="1" fillId="0" fontId="118" numFmtId="0" xfId="0" applyAlignment="1" applyBorder="1" applyFont="1">
      <alignment readingOrder="0" shrinkToFit="0" vertical="center" wrapText="0"/>
    </xf>
    <xf borderId="1" fillId="0" fontId="46" numFmtId="0" xfId="0" applyAlignment="1" applyBorder="1" applyFont="1">
      <alignment readingOrder="0" shrinkToFit="0" vertical="center" wrapText="0"/>
    </xf>
    <xf borderId="0" fillId="20" fontId="3" numFmtId="0" xfId="0" applyAlignment="1" applyFill="1" applyFont="1">
      <alignment readingOrder="0"/>
    </xf>
    <xf borderId="1" fillId="0" fontId="46" numFmtId="0" xfId="0" applyAlignment="1" applyBorder="1" applyFont="1">
      <alignment readingOrder="0" shrinkToFit="0" vertical="center" wrapText="0"/>
    </xf>
    <xf borderId="1" fillId="7" fontId="6" numFmtId="0" xfId="0" applyAlignment="1" applyBorder="1" applyFont="1">
      <alignment readingOrder="0" shrinkToFit="0" vertical="center" wrapText="0"/>
    </xf>
    <xf borderId="1" fillId="7" fontId="119" numFmtId="0" xfId="0" applyAlignment="1" applyBorder="1" applyFont="1">
      <alignment readingOrder="0" shrinkToFit="0" vertical="center" wrapText="0"/>
    </xf>
    <xf borderId="1" fillId="7" fontId="120" numFmtId="0" xfId="0" applyAlignment="1" applyBorder="1" applyFont="1">
      <alignment readingOrder="0" shrinkToFit="0" vertical="center" wrapText="0"/>
    </xf>
    <xf borderId="0" fillId="7" fontId="121" numFmtId="0" xfId="0" applyAlignment="1" applyFont="1">
      <alignment readingOrder="0"/>
    </xf>
    <xf borderId="24" fillId="4" fontId="3" numFmtId="0" xfId="0" applyAlignment="1" applyBorder="1" applyFont="1">
      <alignment horizontal="left" readingOrder="0" shrinkToFit="0" vertical="center" wrapText="0"/>
    </xf>
    <xf borderId="22" fillId="7" fontId="3" numFmtId="0" xfId="0" applyAlignment="1" applyBorder="1" applyFont="1">
      <alignment readingOrder="0" shrinkToFit="0" vertical="center" wrapText="0"/>
    </xf>
    <xf borderId="22" fillId="0" fontId="3" numFmtId="0" xfId="0" applyAlignment="1" applyBorder="1" applyFont="1">
      <alignment horizontal="left" shrinkToFit="0" vertical="center" wrapText="0"/>
    </xf>
    <xf borderId="22" fillId="0" fontId="3" numFmtId="0" xfId="0" applyAlignment="1" applyBorder="1" applyFont="1">
      <alignment horizontal="left" readingOrder="0" shrinkToFit="0" vertical="center" wrapText="0"/>
    </xf>
    <xf borderId="22" fillId="0" fontId="122" numFmtId="0" xfId="0" applyAlignment="1" applyBorder="1" applyFont="1">
      <alignment horizontal="left" readingOrder="0" shrinkToFit="0" vertical="center" wrapText="0"/>
    </xf>
    <xf borderId="25" fillId="0" fontId="3" numFmtId="0" xfId="0" applyAlignment="1" applyBorder="1" applyFont="1">
      <alignment horizontal="left" shrinkToFit="0" vertical="center" wrapText="0"/>
    </xf>
    <xf borderId="22" fillId="7" fontId="123" numFmtId="0" xfId="0" applyAlignment="1" applyBorder="1" applyFont="1">
      <alignment horizontal="left" readingOrder="0" shrinkToFit="0" vertical="center" wrapText="0"/>
    </xf>
    <xf borderId="22" fillId="7" fontId="3" numFmtId="0" xfId="0" applyAlignment="1" applyBorder="1" applyFont="1">
      <alignment horizontal="left" readingOrder="0" shrinkToFit="0" vertical="center" wrapText="0"/>
    </xf>
    <xf borderId="26" fillId="0" fontId="3" numFmtId="0" xfId="0" applyAlignment="1" applyBorder="1" applyFont="1">
      <alignment horizontal="left" shrinkToFit="0" vertical="center" wrapText="0"/>
    </xf>
    <xf borderId="26" fillId="0" fontId="3" numFmtId="0" xfId="0" applyAlignment="1" applyBorder="1" applyFont="1">
      <alignment horizontal="left" readingOrder="0" shrinkToFit="0" vertical="center" wrapText="0"/>
    </xf>
    <xf borderId="26" fillId="0" fontId="124" numFmtId="0" xfId="0" applyAlignment="1" applyBorder="1" applyFont="1">
      <alignment horizontal="left" readingOrder="0" shrinkToFit="0" vertical="center" wrapText="0"/>
    </xf>
    <xf borderId="27" fillId="0" fontId="3" numFmtId="0" xfId="0" applyAlignment="1" applyBorder="1" applyFont="1">
      <alignment horizontal="left" shrinkToFit="0" vertical="center" wrapText="0"/>
    </xf>
    <xf borderId="28" fillId="4" fontId="3" numFmtId="0" xfId="0" applyAlignment="1" applyBorder="1" applyFont="1">
      <alignment horizontal="left" readingOrder="0" shrinkToFit="0" vertical="center" wrapText="0"/>
    </xf>
    <xf borderId="29" fillId="7" fontId="3" numFmtId="0" xfId="0" applyAlignment="1" applyBorder="1" applyFont="1">
      <alignment readingOrder="0" shrinkToFit="0" vertical="center" wrapText="0"/>
    </xf>
    <xf borderId="29" fillId="0" fontId="3" numFmtId="0" xfId="0" applyAlignment="1" applyBorder="1" applyFont="1">
      <alignment horizontal="left" shrinkToFit="0" vertical="center" wrapText="0"/>
    </xf>
    <xf borderId="29" fillId="0" fontId="3" numFmtId="0" xfId="0" applyAlignment="1" applyBorder="1" applyFont="1">
      <alignment horizontal="left" readingOrder="0" shrinkToFit="0" vertical="center" wrapText="0"/>
    </xf>
    <xf borderId="29" fillId="0" fontId="125" numFmtId="0" xfId="0" applyAlignment="1" applyBorder="1" applyFont="1">
      <alignment horizontal="left" readingOrder="0" shrinkToFit="0" vertical="center" wrapText="0"/>
    </xf>
    <xf borderId="30" fillId="0" fontId="3" numFmtId="0" xfId="0" applyAlignment="1" applyBorder="1" applyFont="1">
      <alignment horizontal="left" shrinkToFit="0" vertical="center" wrapText="0"/>
    </xf>
    <xf borderId="1" fillId="4" fontId="3" numFmtId="0" xfId="0" applyAlignment="1" applyBorder="1" applyFont="1">
      <alignment horizontal="left" readingOrder="0" vertical="center"/>
    </xf>
    <xf borderId="1" fillId="7" fontId="126" numFmtId="0" xfId="0" applyAlignment="1" applyBorder="1" applyFont="1">
      <alignment readingOrder="0"/>
    </xf>
    <xf borderId="0" fillId="21" fontId="3" numFmtId="0" xfId="0" applyAlignment="1" applyFill="1" applyFont="1">
      <alignment horizontal="left" readingOrder="0"/>
    </xf>
    <xf borderId="0" fillId="4" fontId="3" numFmtId="0" xfId="0" applyAlignment="1" applyFont="1">
      <alignment horizontal="left" readingOrder="0"/>
    </xf>
    <xf borderId="0" fillId="0" fontId="127" numFmtId="0" xfId="0" applyAlignment="1" applyFont="1">
      <alignment horizontal="left" readingOrder="0"/>
    </xf>
    <xf borderId="0" fillId="7" fontId="128" numFmtId="0" xfId="0" applyAlignment="1" applyFont="1">
      <alignment horizontal="left" readingOrder="0"/>
    </xf>
    <xf borderId="5" fillId="2" fontId="1" numFmtId="0" xfId="0" applyAlignment="1" applyBorder="1" applyFont="1">
      <alignment horizontal="left"/>
    </xf>
    <xf borderId="5" fillId="2" fontId="1" numFmtId="0" xfId="0" applyAlignment="1" applyBorder="1" applyFont="1">
      <alignment horizontal="left" vertical="center"/>
    </xf>
    <xf borderId="0" fillId="0" fontId="129" numFmtId="0" xfId="0" applyFont="1"/>
    <xf borderId="5" fillId="19" fontId="2" numFmtId="0" xfId="0" applyAlignment="1" applyBorder="1" applyFont="1">
      <alignment horizontal="left"/>
    </xf>
    <xf borderId="1" fillId="0" fontId="130" numFmtId="0" xfId="0" applyAlignment="1" applyBorder="1" applyFont="1">
      <alignment horizontal="left" shrinkToFit="0" vertical="center" wrapText="0"/>
    </xf>
    <xf borderId="31" fillId="0" fontId="2" numFmtId="0" xfId="0" applyAlignment="1" applyBorder="1" applyFont="1">
      <alignment horizontal="left" shrinkToFit="0" vertical="center" wrapText="0"/>
    </xf>
    <xf borderId="11" fillId="4" fontId="3" numFmtId="0" xfId="0" applyAlignment="1" applyBorder="1" applyFont="1">
      <alignment horizontal="left" shrinkToFit="0" vertical="center" wrapText="0"/>
    </xf>
    <xf borderId="7" fillId="4" fontId="3" numFmtId="0" xfId="0" applyAlignment="1" applyBorder="1" applyFont="1">
      <alignment horizontal="left" shrinkToFit="0" vertical="center" wrapText="0"/>
    </xf>
    <xf borderId="1" fillId="0" fontId="131" numFmtId="0" xfId="0" applyAlignment="1" applyBorder="1" applyFont="1">
      <alignment shrinkToFit="0" vertical="center" wrapText="0"/>
    </xf>
    <xf borderId="1" fillId="0" fontId="2" numFmtId="0" xfId="0" applyAlignment="1" applyBorder="1" applyFont="1">
      <alignment shrinkToFit="0" vertical="center" wrapText="0"/>
    </xf>
    <xf borderId="5" fillId="7" fontId="12" numFmtId="0" xfId="0" applyAlignment="1" applyBorder="1" applyFont="1">
      <alignment shrinkToFit="0" vertical="center" wrapText="0"/>
    </xf>
    <xf borderId="1" fillId="4" fontId="2" numFmtId="0" xfId="0" applyAlignment="1" applyBorder="1" applyFont="1">
      <alignment horizontal="left" readingOrder="0" shrinkToFit="0" vertical="center" wrapText="0"/>
    </xf>
    <xf borderId="0" fillId="7" fontId="132" numFmtId="0" xfId="0" applyAlignment="1" applyFont="1">
      <alignment readingOrder="0"/>
    </xf>
    <xf borderId="1" fillId="6" fontId="3" numFmtId="0" xfId="0" applyAlignment="1" applyBorder="1" applyFont="1">
      <alignment horizontal="left" readingOrder="0" shrinkToFit="0" vertical="center" wrapText="0"/>
    </xf>
    <xf borderId="1" fillId="0" fontId="133" numFmtId="0" xfId="0" applyAlignment="1" applyBorder="1" applyFont="1">
      <alignment readingOrder="0" shrinkToFit="0" vertical="center" wrapText="0"/>
    </xf>
    <xf borderId="1" fillId="7" fontId="3" numFmtId="0" xfId="0" applyAlignment="1" applyBorder="1" applyFont="1">
      <alignment readingOrder="0" shrinkToFit="0" vertical="center" wrapText="0"/>
    </xf>
    <xf borderId="22" fillId="0" fontId="2" numFmtId="0" xfId="0" applyAlignment="1" applyBorder="1" applyFont="1">
      <alignment horizontal="left" shrinkToFit="0" vertical="center" wrapText="0"/>
    </xf>
    <xf borderId="22" fillId="0" fontId="2" numFmtId="0" xfId="0" applyAlignment="1" applyBorder="1" applyFont="1">
      <alignment horizontal="left" readingOrder="0" shrinkToFit="0" vertical="center" wrapText="0"/>
    </xf>
    <xf borderId="22" fillId="0" fontId="134" numFmtId="0" xfId="0" applyAlignment="1" applyBorder="1" applyFont="1">
      <alignment horizontal="left" readingOrder="0" shrinkToFit="0" vertical="center" wrapText="0"/>
    </xf>
    <xf borderId="25" fillId="0" fontId="2" numFmtId="0" xfId="0" applyAlignment="1" applyBorder="1" applyFont="1">
      <alignment horizontal="left" shrinkToFit="0" vertical="center" wrapText="0"/>
    </xf>
    <xf borderId="0" fillId="7" fontId="135" numFmtId="0" xfId="0" applyAlignment="1" applyFont="1">
      <alignment readingOrder="0"/>
    </xf>
    <xf borderId="1" fillId="0" fontId="3" numFmtId="0" xfId="0" applyAlignment="1" applyBorder="1" applyFont="1">
      <alignment readingOrder="0" shrinkToFit="0" vertical="center" wrapText="0"/>
    </xf>
    <xf borderId="26" fillId="0" fontId="2" numFmtId="0" xfId="0" applyAlignment="1" applyBorder="1" applyFont="1">
      <alignment horizontal="left" shrinkToFit="0" vertical="center" wrapText="0"/>
    </xf>
    <xf borderId="26" fillId="0" fontId="2" numFmtId="0" xfId="0" applyAlignment="1" applyBorder="1" applyFont="1">
      <alignment horizontal="left" readingOrder="0" shrinkToFit="0" vertical="center" wrapText="0"/>
    </xf>
    <xf borderId="26" fillId="0" fontId="136" numFmtId="0" xfId="0" applyAlignment="1" applyBorder="1" applyFont="1">
      <alignment horizontal="left" readingOrder="0" shrinkToFit="0" vertical="center" wrapText="0"/>
    </xf>
    <xf borderId="27" fillId="0" fontId="2" numFmtId="0" xfId="0" applyAlignment="1" applyBorder="1" applyFont="1">
      <alignment horizontal="left" shrinkToFit="0" vertical="center" wrapText="0"/>
    </xf>
    <xf borderId="0" fillId="0" fontId="104" numFmtId="0" xfId="0" applyAlignment="1" applyFont="1">
      <alignment readingOrder="0"/>
    </xf>
    <xf borderId="22" fillId="0" fontId="2" numFmtId="0" xfId="0" applyAlignment="1" applyBorder="1" applyFont="1">
      <alignment horizontal="left" shrinkToFit="0" vertical="center" wrapText="0"/>
    </xf>
    <xf borderId="22" fillId="0" fontId="2" numFmtId="0" xfId="0" applyAlignment="1" applyBorder="1" applyFont="1">
      <alignment horizontal="left" readingOrder="0" shrinkToFit="0" vertical="center" wrapText="0"/>
    </xf>
    <xf borderId="22" fillId="0" fontId="137" numFmtId="0" xfId="0" applyAlignment="1" applyBorder="1" applyFont="1">
      <alignment horizontal="left" readingOrder="0" shrinkToFit="0" vertical="center" wrapText="0"/>
    </xf>
    <xf borderId="25" fillId="0" fontId="2" numFmtId="0" xfId="0" applyAlignment="1" applyBorder="1" applyFont="1">
      <alignment horizontal="left" shrinkToFit="0" vertical="center" wrapText="0"/>
    </xf>
    <xf borderId="0" fillId="7" fontId="138" numFmtId="0" xfId="0" applyAlignment="1" applyFont="1">
      <alignment readingOrder="0"/>
    </xf>
    <xf borderId="29" fillId="0" fontId="139" numFmtId="0" xfId="0" applyAlignment="1" applyBorder="1" applyFont="1">
      <alignment readingOrder="0" shrinkToFit="0" vertical="center" wrapText="0"/>
    </xf>
    <xf borderId="29" fillId="0" fontId="2" numFmtId="0" xfId="0" applyAlignment="1" applyBorder="1" applyFont="1">
      <alignment horizontal="left" shrinkToFit="0" vertical="center" wrapText="0"/>
    </xf>
    <xf borderId="29" fillId="0" fontId="2" numFmtId="0" xfId="0" applyAlignment="1" applyBorder="1" applyFont="1">
      <alignment horizontal="left" readingOrder="0" shrinkToFit="0" vertical="center" wrapText="0"/>
    </xf>
    <xf borderId="29" fillId="0" fontId="140" numFmtId="0" xfId="0" applyAlignment="1" applyBorder="1" applyFont="1">
      <alignment horizontal="left" readingOrder="0" shrinkToFit="0" vertical="center" wrapText="0"/>
    </xf>
    <xf borderId="30" fillId="0" fontId="2" numFmtId="0" xfId="0" applyAlignment="1" applyBorder="1" applyFont="1">
      <alignment horizontal="left" shrinkToFit="0" vertical="center" wrapText="0"/>
    </xf>
    <xf borderId="2" fillId="0" fontId="141" numFmtId="0" xfId="0" applyBorder="1" applyFont="1"/>
    <xf borderId="2" fillId="0" fontId="142" numFmtId="0" xfId="0" applyBorder="1" applyFont="1"/>
    <xf borderId="2" fillId="0" fontId="143" numFmtId="0" xfId="0" applyBorder="1" applyFont="1"/>
    <xf borderId="6" fillId="7" fontId="2" numFmtId="0" xfId="0" applyBorder="1" applyFont="1"/>
    <xf borderId="8" fillId="0" fontId="144" numFmtId="0" xfId="0" applyBorder="1" applyFont="1"/>
    <xf borderId="7" fillId="4" fontId="2" numFmtId="0" xfId="0" applyAlignment="1" applyBorder="1" applyFont="1">
      <alignment horizontal="left"/>
    </xf>
    <xf borderId="11" fillId="4" fontId="2" numFmtId="0" xfId="0" applyAlignment="1" applyBorder="1" applyFont="1">
      <alignment horizontal="left"/>
    </xf>
    <xf borderId="0" fillId="0" fontId="13" numFmtId="0" xfId="0" applyFont="1"/>
    <xf borderId="1" fillId="6" fontId="2" numFmtId="0" xfId="0" applyBorder="1" applyFont="1"/>
    <xf borderId="0" fillId="0" fontId="5" numFmtId="0" xfId="0" applyFont="1"/>
    <xf borderId="1" fillId="0" fontId="1" numFmtId="0" xfId="0" applyBorder="1" applyFont="1"/>
    <xf borderId="11" fillId="4" fontId="2" numFmtId="0" xfId="0" applyAlignment="1" applyBorder="1" applyFont="1">
      <alignment horizontal="left" readingOrder="0"/>
    </xf>
    <xf borderId="0" fillId="6" fontId="2" numFmtId="0" xfId="0" applyAlignment="1" applyFont="1">
      <alignment horizontal="left" readingOrder="0"/>
    </xf>
    <xf borderId="0" fillId="0" fontId="145" numFmtId="0" xfId="0" applyAlignment="1" applyFont="1">
      <alignment readingOrder="0"/>
    </xf>
    <xf borderId="0" fillId="6" fontId="3" numFmtId="0" xfId="0" applyAlignment="1" applyFont="1">
      <alignment horizontal="left" readingOrder="0"/>
    </xf>
    <xf borderId="0" fillId="6" fontId="146" numFmtId="0" xfId="0" applyAlignment="1" applyFont="1">
      <alignment horizontal="center" readingOrder="0"/>
    </xf>
    <xf borderId="14" fillId="0" fontId="2" numFmtId="0" xfId="0" applyAlignment="1" applyBorder="1" applyFont="1">
      <alignment horizontal="left"/>
    </xf>
    <xf borderId="0" fillId="0" fontId="3" numFmtId="49" xfId="0" applyAlignment="1" applyFont="1" applyNumberFormat="1">
      <alignment horizontal="left" vertical="top"/>
    </xf>
    <xf borderId="5" fillId="7" fontId="30" numFmtId="0" xfId="0" applyAlignment="1" applyBorder="1" applyFont="1">
      <alignment horizontal="left" vertical="center"/>
    </xf>
    <xf borderId="0" fillId="0" fontId="147" numFmtId="0" xfId="0" applyAlignment="1" applyFont="1">
      <alignment horizontal="left"/>
    </xf>
    <xf borderId="15" fillId="0" fontId="3" numFmtId="0" xfId="0" applyAlignment="1" applyBorder="1" applyFont="1">
      <alignment horizontal="left"/>
    </xf>
    <xf borderId="0" fillId="0" fontId="148" numFmtId="0" xfId="0" applyAlignment="1" applyFont="1">
      <alignment readingOrder="0"/>
    </xf>
    <xf borderId="1" fillId="7" fontId="149" numFmtId="0" xfId="0" applyAlignment="1" applyBorder="1" applyFont="1">
      <alignment horizontal="left" readingOrder="0"/>
    </xf>
    <xf borderId="1" fillId="0" fontId="145" numFmtId="0" xfId="0" applyAlignment="1" applyBorder="1" applyFont="1">
      <alignment readingOrder="0"/>
    </xf>
    <xf borderId="0" fillId="7" fontId="149" numFmtId="0" xfId="0" applyAlignment="1" applyFont="1">
      <alignment horizontal="left" readingOrder="0"/>
    </xf>
    <xf borderId="1" fillId="7" fontId="150" numFmtId="0" xfId="0" applyAlignment="1" applyBorder="1" applyFont="1">
      <alignment readingOrder="0"/>
    </xf>
    <xf borderId="1" fillId="7" fontId="3" numFmtId="0" xfId="0" applyAlignment="1" applyBorder="1" applyFont="1">
      <alignment horizontal="center" readingOrder="0"/>
    </xf>
    <xf borderId="5" fillId="4" fontId="3" numFmtId="0" xfId="0" applyAlignment="1" applyBorder="1" applyFont="1">
      <alignment horizontal="left" readingOrder="0" vertical="center"/>
    </xf>
    <xf borderId="0" fillId="0" fontId="151" numFmtId="49" xfId="0" applyAlignment="1" applyFont="1" applyNumberFormat="1">
      <alignment readingOrder="0"/>
    </xf>
    <xf borderId="0" fillId="7" fontId="92" numFmtId="0" xfId="0" applyAlignment="1" applyFont="1">
      <alignment horizontal="left" readingOrder="0"/>
    </xf>
    <xf borderId="5" fillId="6" fontId="3" numFmtId="0" xfId="0" applyAlignment="1" applyBorder="1" applyFont="1">
      <alignment horizontal="left" readingOrder="0"/>
    </xf>
    <xf borderId="5" fillId="6" fontId="18" numFmtId="49" xfId="0" applyAlignment="1" applyBorder="1" applyFont="1" applyNumberFormat="1">
      <alignment horizontal="left" vertical="top"/>
    </xf>
    <xf borderId="1" fillId="0" fontId="152" numFmtId="0" xfId="0" applyBorder="1" applyFont="1"/>
    <xf borderId="2" fillId="0" fontId="153" numFmtId="0" xfId="0" applyBorder="1" applyFont="1"/>
    <xf borderId="1" fillId="6" fontId="154" numFmtId="0" xfId="0" applyBorder="1" applyFont="1"/>
    <xf borderId="6" fillId="6" fontId="2" numFmtId="0" xfId="0" applyAlignment="1" applyBorder="1" applyFont="1">
      <alignment horizontal="left"/>
    </xf>
    <xf borderId="6" fillId="6" fontId="3" numFmtId="0" xfId="0" applyAlignment="1" applyBorder="1" applyFont="1">
      <alignment horizontal="left"/>
    </xf>
    <xf borderId="0" fillId="7" fontId="155" numFmtId="0" xfId="0" applyAlignment="1" applyFont="1">
      <alignment readingOrder="0"/>
    </xf>
    <xf borderId="0" fillId="7" fontId="155" numFmtId="49" xfId="0" applyAlignment="1" applyFont="1" applyNumberFormat="1">
      <alignment readingOrder="0"/>
    </xf>
    <xf borderId="5" fillId="4" fontId="2" numFmtId="0" xfId="0" applyAlignment="1" applyBorder="1" applyFont="1">
      <alignment horizontal="left" readingOrder="0" vertical="center"/>
    </xf>
    <xf borderId="0" fillId="7" fontId="150" numFmtId="0" xfId="0" applyAlignment="1" applyFont="1">
      <alignment readingOrder="0"/>
    </xf>
    <xf borderId="0" fillId="7" fontId="2" numFmtId="0" xfId="0" applyAlignment="1" applyFont="1">
      <alignment horizontal="left" vertical="center"/>
    </xf>
    <xf borderId="0" fillId="6" fontId="3" numFmtId="0" xfId="0" applyAlignment="1" applyFont="1">
      <alignment horizontal="left"/>
    </xf>
    <xf borderId="0" fillId="4" fontId="2" numFmtId="0" xfId="0" applyAlignment="1" applyFont="1">
      <alignment horizontal="left" readingOrder="0" vertical="center"/>
    </xf>
    <xf borderId="0" fillId="22" fontId="3" numFmtId="0" xfId="0" applyAlignment="1" applyFill="1" applyFont="1">
      <alignment horizontal="left" readingOrder="0"/>
    </xf>
    <xf borderId="0" fillId="0" fontId="156" numFmtId="0" xfId="0" applyAlignment="1" applyFont="1">
      <alignment readingOrder="0"/>
    </xf>
    <xf borderId="4" fillId="6" fontId="2" numFmtId="0" xfId="0" applyAlignment="1" applyBorder="1" applyFont="1">
      <alignment horizontal="left" vertical="center"/>
    </xf>
    <xf borderId="4" fillId="6" fontId="2" numFmtId="0" xfId="0" applyAlignment="1" applyBorder="1" applyFont="1">
      <alignment horizontal="left"/>
    </xf>
    <xf borderId="5" fillId="19" fontId="2" numFmtId="0" xfId="0" applyAlignment="1" applyBorder="1" applyFont="1">
      <alignment horizontal="left" vertical="center"/>
    </xf>
    <xf borderId="5" fillId="19" fontId="2" numFmtId="0" xfId="0" applyAlignment="1" applyBorder="1" applyFont="1">
      <alignment horizontal="left" readingOrder="0"/>
    </xf>
    <xf borderId="0" fillId="0" fontId="2" numFmtId="0" xfId="0" applyAlignment="1" applyFont="1">
      <alignment horizontal="left" readingOrder="0" vertical="center"/>
    </xf>
    <xf borderId="0" fillId="7" fontId="157" numFmtId="0" xfId="0" applyAlignment="1" applyFont="1">
      <alignment horizontal="left" readingOrder="0"/>
    </xf>
    <xf borderId="0" fillId="7" fontId="127" numFmtId="0" xfId="0" applyAlignment="1" applyFont="1">
      <alignment horizontal="left" readingOrder="0"/>
    </xf>
    <xf borderId="0" fillId="7" fontId="158" numFmtId="0" xfId="0" applyFont="1"/>
    <xf borderId="0" fillId="4" fontId="44" numFmtId="0" xfId="0" applyAlignment="1" applyFont="1">
      <alignment horizontal="left" readingOrder="0" vertical="center"/>
    </xf>
    <xf borderId="0" fillId="7" fontId="44" numFmtId="0" xfId="0" applyAlignment="1" applyFont="1">
      <alignment readingOrder="0"/>
    </xf>
    <xf borderId="0" fillId="0" fontId="159" numFmtId="0" xfId="0" applyAlignment="1" applyFont="1">
      <alignment readingOrder="0"/>
    </xf>
    <xf borderId="0" fillId="0" fontId="44" numFmtId="0" xfId="0" applyAlignment="1" applyFont="1">
      <alignment horizontal="left" readingOrder="0"/>
    </xf>
    <xf borderId="0" fillId="0" fontId="44" numFmtId="0" xfId="0" applyAlignment="1" applyFont="1">
      <alignment horizontal="left"/>
    </xf>
    <xf borderId="0" fillId="0" fontId="160" numFmtId="0" xfId="0" applyAlignment="1" applyFont="1">
      <alignment horizontal="left" readingOrder="0"/>
    </xf>
    <xf borderId="0" fillId="7" fontId="44" numFmtId="0" xfId="0" applyAlignment="1" applyFont="1">
      <alignment horizontal="left" readingOrder="0"/>
    </xf>
    <xf borderId="0" fillId="0" fontId="161" numFmtId="0" xfId="0" applyAlignment="1" applyFont="1">
      <alignment horizontal="left" readingOrder="0"/>
    </xf>
    <xf borderId="0" fillId="7" fontId="162" numFmtId="0" xfId="0" applyAlignment="1" applyFont="1">
      <alignment horizontal="left" readingOrder="0"/>
    </xf>
    <xf borderId="6" fillId="4" fontId="2" numFmtId="0" xfId="0" applyAlignment="1" applyBorder="1" applyFont="1">
      <alignment horizontal="left" vertical="center"/>
    </xf>
    <xf borderId="0" fillId="0" fontId="2" numFmtId="3" xfId="0" applyFont="1" applyNumberFormat="1"/>
    <xf borderId="0" fillId="0" fontId="163" numFmtId="0" xfId="0" applyAlignment="1" applyFont="1">
      <alignment horizontal="left" readingOrder="0"/>
    </xf>
    <xf borderId="1" fillId="0" fontId="3" numFmtId="3" xfId="0" applyBorder="1" applyFont="1" applyNumberFormat="1"/>
    <xf borderId="5" fillId="4" fontId="2" numFmtId="0" xfId="0" applyAlignment="1" applyBorder="1" applyFont="1">
      <alignment horizontal="left" vertical="center"/>
    </xf>
    <xf borderId="32" fillId="6" fontId="2" numFmtId="0" xfId="0" applyAlignment="1" applyBorder="1" applyFont="1">
      <alignment horizontal="left"/>
    </xf>
    <xf borderId="1" fillId="7" fontId="111" numFmtId="0" xfId="0" applyAlignment="1" applyBorder="1" applyFont="1">
      <alignment readingOrder="0"/>
    </xf>
    <xf borderId="1" fillId="7" fontId="164" numFmtId="0" xfId="0" applyAlignment="1" applyBorder="1" applyFont="1">
      <alignment horizontal="left" readingOrder="0"/>
    </xf>
    <xf borderId="1" fillId="7" fontId="165" numFmtId="0" xfId="0" applyAlignment="1" applyBorder="1" applyFont="1">
      <alignment horizontal="left" readingOrder="0"/>
    </xf>
    <xf borderId="0" fillId="0" fontId="166" numFmtId="0" xfId="0" applyAlignment="1" applyFont="1">
      <alignment readingOrder="0"/>
    </xf>
    <xf borderId="1" fillId="0" fontId="167" numFmtId="0" xfId="0" applyBorder="1" applyFont="1"/>
    <xf borderId="1" fillId="0" fontId="168" numFmtId="0" xfId="0" applyAlignment="1" applyBorder="1" applyFont="1">
      <alignment readingOrder="0"/>
    </xf>
    <xf borderId="0" fillId="6" fontId="2" numFmtId="0" xfId="0" applyAlignment="1" applyFont="1">
      <alignment horizontal="left" readingOrder="0" vertical="center"/>
    </xf>
    <xf borderId="1" fillId="7" fontId="2" numFmtId="0" xfId="0" applyAlignment="1" applyBorder="1" applyFont="1">
      <alignment horizontal="left"/>
    </xf>
    <xf borderId="1" fillId="7" fontId="169" numFmtId="0" xfId="0" applyAlignment="1" applyBorder="1" applyFont="1">
      <alignment horizontal="left"/>
    </xf>
    <xf borderId="5" fillId="7" fontId="2" numFmtId="0" xfId="0" applyAlignment="1" applyBorder="1" applyFont="1">
      <alignment horizontal="left"/>
    </xf>
    <xf borderId="1" fillId="0" fontId="141" numFmtId="0" xfId="0" applyBorder="1" applyFont="1"/>
    <xf borderId="1" fillId="0" fontId="170" numFmtId="0" xfId="0" applyAlignment="1" applyBorder="1" applyFont="1">
      <alignment readingOrder="0"/>
    </xf>
    <xf borderId="0" fillId="0" fontId="111" numFmtId="0" xfId="0" applyAlignment="1" applyFont="1">
      <alignment readingOrder="0"/>
    </xf>
    <xf borderId="0" fillId="0" fontId="141" numFmtId="0" xfId="0" applyFont="1"/>
    <xf borderId="5" fillId="6" fontId="171" numFmtId="0" xfId="0" applyAlignment="1" applyBorder="1" applyFont="1">
      <alignment readingOrder="0"/>
    </xf>
    <xf borderId="1" fillId="7" fontId="6" numFmtId="0" xfId="0" applyAlignment="1" applyBorder="1" applyFont="1">
      <alignment horizontal="left"/>
    </xf>
    <xf borderId="0" fillId="0" fontId="88" numFmtId="0" xfId="0" applyAlignment="1" applyFont="1">
      <alignment horizontal="left"/>
    </xf>
    <xf borderId="1" fillId="7" fontId="3" numFmtId="0" xfId="0" applyAlignment="1" applyBorder="1" applyFont="1">
      <alignment horizontal="left" vertical="top"/>
    </xf>
    <xf borderId="0" fillId="0" fontId="127" numFmtId="0" xfId="0" applyAlignment="1" applyFont="1">
      <alignment readingOrder="0"/>
    </xf>
    <xf borderId="6" fillId="4" fontId="2" numFmtId="0" xfId="0" applyAlignment="1" applyBorder="1" applyFont="1">
      <alignment horizontal="left"/>
    </xf>
    <xf borderId="0" fillId="0" fontId="6" numFmtId="0" xfId="0" applyFont="1"/>
    <xf borderId="0" fillId="0" fontId="172" numFmtId="0" xfId="0" applyFont="1"/>
    <xf borderId="0" fillId="0" fontId="27" numFmtId="3" xfId="0" applyFont="1" applyNumberFormat="1"/>
    <xf borderId="0" fillId="0" fontId="18" numFmtId="0" xfId="0" applyFont="1"/>
    <xf borderId="5" fillId="4" fontId="2" numFmtId="0" xfId="0" applyAlignment="1" applyBorder="1" applyFont="1">
      <alignment horizontal="left" readingOrder="0"/>
    </xf>
    <xf borderId="33" fillId="0" fontId="173" numFmtId="0" xfId="0" applyAlignment="1" applyBorder="1" applyFont="1">
      <alignment readingOrder="0" vertical="bottom"/>
    </xf>
    <xf borderId="1" fillId="7" fontId="174" numFmtId="0" xfId="0" applyAlignment="1" applyBorder="1" applyFont="1">
      <alignment horizontal="left" readingOrder="0"/>
    </xf>
    <xf borderId="1" fillId="7" fontId="175" numFmtId="0" xfId="0" applyAlignment="1" applyBorder="1" applyFont="1">
      <alignment horizontal="left" readingOrder="0"/>
    </xf>
    <xf borderId="1" fillId="0" fontId="127" numFmtId="0" xfId="0" applyBorder="1" applyFont="1"/>
    <xf borderId="1" fillId="0" fontId="176" numFmtId="0" xfId="0" applyAlignment="1" applyBorder="1" applyFont="1">
      <alignment readingOrder="0"/>
    </xf>
    <xf borderId="1" fillId="0" fontId="127" numFmtId="0" xfId="0" applyAlignment="1" applyBorder="1" applyFont="1">
      <alignment readingOrder="0"/>
    </xf>
    <xf borderId="0" fillId="7" fontId="3" numFmtId="0" xfId="0" applyAlignment="1" applyFont="1">
      <alignment horizontal="left" readingOrder="0" shrinkToFit="0" wrapText="0"/>
    </xf>
    <xf borderId="1" fillId="0" fontId="3" numFmtId="0" xfId="0" applyAlignment="1" applyBorder="1" applyFont="1">
      <alignment horizontal="right"/>
    </xf>
    <xf borderId="5" fillId="6" fontId="2" numFmtId="0" xfId="0" applyBorder="1" applyFont="1"/>
    <xf borderId="21" fillId="6" fontId="3" numFmtId="0" xfId="0" applyBorder="1" applyFont="1"/>
    <xf borderId="21" fillId="6" fontId="177" numFmtId="0" xfId="0" applyBorder="1" applyFont="1"/>
    <xf borderId="21" fillId="6" fontId="3" numFmtId="0" xfId="0" applyAlignment="1" applyBorder="1" applyFont="1">
      <alignment horizontal="right"/>
    </xf>
    <xf borderId="12" fillId="0" fontId="3" numFmtId="0" xfId="0" applyAlignment="1" applyBorder="1" applyFont="1">
      <alignment horizontal="right"/>
    </xf>
    <xf borderId="1" fillId="6" fontId="3" numFmtId="0" xfId="0" applyAlignment="1" applyBorder="1" applyFont="1">
      <alignment horizontal="right"/>
    </xf>
    <xf borderId="1" fillId="6" fontId="61" numFmtId="0" xfId="0" applyBorder="1" applyFont="1"/>
    <xf borderId="1" fillId="6" fontId="38" numFmtId="0" xfId="0" applyBorder="1" applyFont="1"/>
    <xf borderId="1" fillId="0" fontId="6" numFmtId="0" xfId="0" applyBorder="1" applyFont="1"/>
    <xf borderId="3" fillId="0" fontId="3" numFmtId="0" xfId="0" applyBorder="1" applyFont="1"/>
    <xf borderId="12" fillId="0" fontId="178" numFmtId="0" xfId="0" applyBorder="1" applyFont="1"/>
    <xf borderId="34" fillId="6" fontId="3" numFmtId="0" xfId="0" applyBorder="1" applyFont="1"/>
    <xf borderId="5" fillId="6" fontId="3" numFmtId="0" xfId="0" applyBorder="1" applyFont="1"/>
  </cellXfs>
  <cellStyles count="1">
    <cellStyle xfId="0" name="Normal" builtinId="0"/>
  </cellStyles>
  <dxfs count="5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356854"/>
          <bgColor rgb="FF356854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6F8F9"/>
          <bgColor rgb="FFF6F8F9"/>
        </patternFill>
      </fill>
      <border/>
    </dxf>
  </dxfs>
  <tableStyles count="2">
    <tableStyle count="3" pivot="0" name="Polija-style">
      <tableStyleElement dxfId="2" type="headerRow"/>
      <tableStyleElement dxfId="3" type="firstRowStripe"/>
      <tableStyleElement dxfId="4" type="secondRowStripe"/>
    </tableStyle>
    <tableStyle count="3" pivot="0" name="Vācija-style">
      <tableStyleElement dxfId="2" type="headerRow"/>
      <tableStyleElement dxfId="3" type="firstRowStripe"/>
      <tableStyleElement dxfId="4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3" Type="http://customschemas.google.com/relationships/workbookmetadata" Target="metadata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72:I137" displayName="Table1" name="Table1" id="1">
  <tableColumns count="9">
    <tableColumn name="Nr.p.k." id="1"/>
    <tableColumn name="Column 1" id="2"/>
    <tableColumn name="Kontaktpersona" id="3"/>
    <tableColumn name="E-pasts" id="4"/>
    <tableColumn name="Tel." id="5"/>
    <tableColumn name="Dealer" id="6"/>
    <tableColumn name="Valsts" id="7"/>
    <tableColumn name="Mājaslapa" id="8"/>
    <tableColumn name="Komentāri" id="9"/>
  </tableColumns>
  <tableStyleInfo name="Polija-style" showColumnStripes="0" showFirstColumn="1" showLastColumn="1" showRowStripes="1"/>
</table>
</file>

<file path=xl/tables/table2.xml><?xml version="1.0" encoding="utf-8"?>
<table xmlns="http://schemas.openxmlformats.org/spreadsheetml/2006/main" ref="A70:I113" displayName="Table2" name="Table2" id="2">
  <tableColumns count="9">
    <tableColumn name="Nr.p.k." id="1"/>
    <tableColumn name="Column 1" id="2"/>
    <tableColumn name="Kontaktpersona" id="3"/>
    <tableColumn name="E-pasts" id="4"/>
    <tableColumn name="Tel." id="5"/>
    <tableColumn name="Dealer" id="6"/>
    <tableColumn name="Valsts" id="7"/>
    <tableColumn name="Mājaslapa" id="8"/>
    <tableColumn name="Komentāri" id="9"/>
  </tableColumns>
  <tableStyleInfo name="Vācija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siberiantimber.co.uk/" TargetMode="External"/><Relationship Id="rId2" Type="http://schemas.openxmlformats.org/officeDocument/2006/relationships/hyperlink" Target="https://www.lphassociates.co.uk/" TargetMode="External"/><Relationship Id="rId3" Type="http://schemas.openxmlformats.org/officeDocument/2006/relationships/hyperlink" Target="mailto:info@skramfurniture.com" TargetMode="External"/><Relationship Id="rId4" Type="http://schemas.openxmlformats.org/officeDocument/2006/relationships/hyperlink" Target="https://skramfurniture.com/contact" TargetMode="External"/><Relationship Id="rId5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www.holzwerk-kern.at/" TargetMode="External"/><Relationship Id="rId2" Type="http://schemas.openxmlformats.org/officeDocument/2006/relationships/hyperlink" Target="mailto:rtm.office@rtm.gmbh" TargetMode="External"/><Relationship Id="rId3" Type="http://schemas.openxmlformats.org/officeDocument/2006/relationships/hyperlink" Target="https://www.firmenabc.at/reinthalmuehle-holzverarbeitungs-gmbh_zeMr" TargetMode="External"/><Relationship Id="rId4" Type="http://schemas.openxmlformats.org/officeDocument/2006/relationships/hyperlink" Target="mailto:info@zwicklholz.at" TargetMode="External"/><Relationship Id="rId9" Type="http://schemas.openxmlformats.org/officeDocument/2006/relationships/drawing" Target="../drawings/drawing2.xml"/><Relationship Id="rId5" Type="http://schemas.openxmlformats.org/officeDocument/2006/relationships/hyperlink" Target="https://1aholz.at/de/kontakt" TargetMode="External"/><Relationship Id="rId6" Type="http://schemas.openxmlformats.org/officeDocument/2006/relationships/hyperlink" Target="https://www.posch-holz.at/kontakt/" TargetMode="External"/><Relationship Id="rId7" Type="http://schemas.openxmlformats.org/officeDocument/2006/relationships/hyperlink" Target="mailto:sales@nevillesmithfp.com.au" TargetMode="External"/><Relationship Id="rId8" Type="http://schemas.openxmlformats.org/officeDocument/2006/relationships/hyperlink" Target="https://www.abelwood.com.au/" TargetMode="Externa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www.monfortsa.be/" TargetMode="External"/><Relationship Id="rId2" Type="http://schemas.openxmlformats.org/officeDocument/2006/relationships/hyperlink" Target="https://fixsus.be/" TargetMode="External"/><Relationship Id="rId3" Type="http://schemas.openxmlformats.org/officeDocument/2006/relationships/hyperlink" Target="https://www.adviesbureau-claeys.be/nl-be" TargetMode="External"/><Relationship Id="rId4" Type="http://schemas.openxmlformats.org/officeDocument/2006/relationships/hyperlink" Target="http://superbeton.be/" TargetMode="External"/><Relationship Id="rId11" Type="http://schemas.openxmlformats.org/officeDocument/2006/relationships/drawing" Target="../drawings/drawing3.xml"/><Relationship Id="rId10" Type="http://schemas.openxmlformats.org/officeDocument/2006/relationships/hyperlink" Target="https://www.deecoverbo.com/p/contact.html" TargetMode="External"/><Relationship Id="rId9" Type="http://schemas.openxmlformats.org/officeDocument/2006/relationships/hyperlink" Target="mailto:info@deecoverbo.com" TargetMode="External"/><Relationship Id="rId5" Type="http://schemas.openxmlformats.org/officeDocument/2006/relationships/hyperlink" Target="https://vebim.com/en/" TargetMode="External"/><Relationship Id="rId6" Type="http://schemas.openxmlformats.org/officeDocument/2006/relationships/hyperlink" Target="http://www.beforest.be/" TargetMode="External"/><Relationship Id="rId7" Type="http://schemas.openxmlformats.org/officeDocument/2006/relationships/hyperlink" Target="https://www.sag-industries.com/en" TargetMode="External"/><Relationship Id="rId8" Type="http://schemas.openxmlformats.org/officeDocument/2006/relationships/hyperlink" Target="https://www.rentalpumps.eu/nieuws.html" TargetMode="External"/></Relationships>
</file>

<file path=xl/worksheets/_rels/sheet4.xml.rels><?xml version="1.0" encoding="UTF-8" standalone="yes"?><Relationships xmlns="http://schemas.openxmlformats.org/package/2006/relationships"><Relationship Id="rId40" Type="http://schemas.openxmlformats.org/officeDocument/2006/relationships/hyperlink" Target="mailto:olev.tootmine@gmail.com" TargetMode="External"/><Relationship Id="rId42" Type="http://schemas.openxmlformats.org/officeDocument/2006/relationships/hyperlink" Target="mailto:siim@finlaid.ee" TargetMode="External"/><Relationship Id="rId41" Type="http://schemas.openxmlformats.org/officeDocument/2006/relationships/hyperlink" Target="https://laurpojad.com/" TargetMode="External"/><Relationship Id="rId44" Type="http://schemas.openxmlformats.org/officeDocument/2006/relationships/hyperlink" Target="mailto:rainer@nelico.ee" TargetMode="External"/><Relationship Id="rId43" Type="http://schemas.openxmlformats.org/officeDocument/2006/relationships/hyperlink" Target="https://finlaid.ee/" TargetMode="External"/><Relationship Id="rId46" Type="http://schemas.openxmlformats.org/officeDocument/2006/relationships/hyperlink" Target="mailto:ttoode@hot.ee" TargetMode="External"/><Relationship Id="rId45" Type="http://schemas.openxmlformats.org/officeDocument/2006/relationships/hyperlink" Target="https://www.stark.ee/ru" TargetMode="External"/><Relationship Id="rId107" Type="http://schemas.openxmlformats.org/officeDocument/2006/relationships/hyperlink" Target="mailto:Aivar.Kaldaru@palmako.ee" TargetMode="External"/><Relationship Id="rId106" Type="http://schemas.openxmlformats.org/officeDocument/2006/relationships/hyperlink" Target="http://www.woodexpo.ee/" TargetMode="External"/><Relationship Id="rId105" Type="http://schemas.openxmlformats.org/officeDocument/2006/relationships/hyperlink" Target="mailto:sale@woodexpo.ee" TargetMode="External"/><Relationship Id="rId104" Type="http://schemas.openxmlformats.org/officeDocument/2006/relationships/hyperlink" Target="http://www.bellus.com/" TargetMode="External"/><Relationship Id="rId109" Type="http://schemas.openxmlformats.org/officeDocument/2006/relationships/hyperlink" Target="http://www.warmeston.ee/" TargetMode="External"/><Relationship Id="rId108" Type="http://schemas.openxmlformats.org/officeDocument/2006/relationships/hyperlink" Target="http://www.palmako.ee/" TargetMode="External"/><Relationship Id="rId48" Type="http://schemas.openxmlformats.org/officeDocument/2006/relationships/hyperlink" Target="mailto:anton.kuznetsov@tsgtimber.com" TargetMode="External"/><Relationship Id="rId47" Type="http://schemas.openxmlformats.org/officeDocument/2006/relationships/hyperlink" Target="mailto:estragonfg@hot.ee" TargetMode="External"/><Relationship Id="rId49" Type="http://schemas.openxmlformats.org/officeDocument/2006/relationships/hyperlink" Target="mailto:klifton1@gmail.com" TargetMode="External"/><Relationship Id="rId103" Type="http://schemas.openxmlformats.org/officeDocument/2006/relationships/hyperlink" Target="mailto:rolf.relander@bellus.com" TargetMode="External"/><Relationship Id="rId102" Type="http://schemas.openxmlformats.org/officeDocument/2006/relationships/hyperlink" Target="http://tenter.ee/" TargetMode="External"/><Relationship Id="rId101" Type="http://schemas.openxmlformats.org/officeDocument/2006/relationships/hyperlink" Target="mailto:martin@tenter.ee" TargetMode="External"/><Relationship Id="rId100" Type="http://schemas.openxmlformats.org/officeDocument/2006/relationships/hyperlink" Target="mailto:viking@lada.ee" TargetMode="External"/><Relationship Id="rId31" Type="http://schemas.openxmlformats.org/officeDocument/2006/relationships/hyperlink" Target="https://www.palmako.com/en" TargetMode="External"/><Relationship Id="rId30" Type="http://schemas.openxmlformats.org/officeDocument/2006/relationships/hyperlink" Target="mailto:argo.reili@palmako.ee" TargetMode="External"/><Relationship Id="rId33" Type="http://schemas.openxmlformats.org/officeDocument/2006/relationships/hyperlink" Target="https://www.bellus.com/" TargetMode="External"/><Relationship Id="rId32" Type="http://schemas.openxmlformats.org/officeDocument/2006/relationships/hyperlink" Target="mailto:rolf@bellus.com" TargetMode="External"/><Relationship Id="rId35" Type="http://schemas.openxmlformats.org/officeDocument/2006/relationships/hyperlink" Target="https://www.teamwoodtimber.com/" TargetMode="External"/><Relationship Id="rId34" Type="http://schemas.openxmlformats.org/officeDocument/2006/relationships/hyperlink" Target="mailto:meelik@teamwoodtimber.com" TargetMode="External"/><Relationship Id="rId37" Type="http://schemas.openxmlformats.org/officeDocument/2006/relationships/hyperlink" Target="mailto:tarmo@mtg.ee" TargetMode="External"/><Relationship Id="rId36" Type="http://schemas.openxmlformats.org/officeDocument/2006/relationships/hyperlink" Target="mailto:vainovunder@gmail.com" TargetMode="External"/><Relationship Id="rId39" Type="http://schemas.openxmlformats.org/officeDocument/2006/relationships/hyperlink" Target="http://ameks.ee/en" TargetMode="External"/><Relationship Id="rId38" Type="http://schemas.openxmlformats.org/officeDocument/2006/relationships/hyperlink" Target="http://www.mtg.ee/" TargetMode="External"/><Relationship Id="rId20" Type="http://schemas.openxmlformats.org/officeDocument/2006/relationships/hyperlink" Target="http://etin.ee/" TargetMode="External"/><Relationship Id="rId22" Type="http://schemas.openxmlformats.org/officeDocument/2006/relationships/hyperlink" Target="https://benfort.ee/kontakt/" TargetMode="External"/><Relationship Id="rId21" Type="http://schemas.openxmlformats.org/officeDocument/2006/relationships/hyperlink" Target="mailto:benfort.ou@gmail.com" TargetMode="External"/><Relationship Id="rId24" Type="http://schemas.openxmlformats.org/officeDocument/2006/relationships/hyperlink" Target="mailto:tarmo.merila@ecobirch.eu" TargetMode="External"/><Relationship Id="rId23" Type="http://schemas.openxmlformats.org/officeDocument/2006/relationships/hyperlink" Target="https://goldenfields.ee/" TargetMode="External"/><Relationship Id="rId26" Type="http://schemas.openxmlformats.org/officeDocument/2006/relationships/hyperlink" Target="mailto:info@ekwood.ee" TargetMode="External"/><Relationship Id="rId25" Type="http://schemas.openxmlformats.org/officeDocument/2006/relationships/hyperlink" Target="https://ecobirch.eu/kontakt/?lang=en" TargetMode="External"/><Relationship Id="rId28" Type="http://schemas.openxmlformats.org/officeDocument/2006/relationships/hyperlink" Target="mailto:janer.sepp@ecobirch.eu" TargetMode="External"/><Relationship Id="rId27" Type="http://schemas.openxmlformats.org/officeDocument/2006/relationships/hyperlink" Target="https://ekwood.ee/" TargetMode="External"/><Relationship Id="rId29" Type="http://schemas.openxmlformats.org/officeDocument/2006/relationships/hyperlink" Target="https://ecobirch.eu/kontakt/?lang=en" TargetMode="External"/><Relationship Id="rId95" Type="http://schemas.openxmlformats.org/officeDocument/2006/relationships/hyperlink" Target="mailto:purchase@forklift.ee" TargetMode="External"/><Relationship Id="rId94" Type="http://schemas.openxmlformats.org/officeDocument/2006/relationships/hyperlink" Target="http://www.melost.ee/" TargetMode="External"/><Relationship Id="rId97" Type="http://schemas.openxmlformats.org/officeDocument/2006/relationships/hyperlink" Target="https://goldenfields.ee/contact/" TargetMode="External"/><Relationship Id="rId96" Type="http://schemas.openxmlformats.org/officeDocument/2006/relationships/hyperlink" Target="https://www.forklift.ee/" TargetMode="External"/><Relationship Id="rId11" Type="http://schemas.openxmlformats.org/officeDocument/2006/relationships/hyperlink" Target="mailto:margo.nolvak@storaenso.com" TargetMode="External"/><Relationship Id="rId99" Type="http://schemas.openxmlformats.org/officeDocument/2006/relationships/hyperlink" Target="https://www.natural.ee/tootajad" TargetMode="External"/><Relationship Id="rId10" Type="http://schemas.openxmlformats.org/officeDocument/2006/relationships/hyperlink" Target="https://thermory.com/" TargetMode="External"/><Relationship Id="rId98" Type="http://schemas.openxmlformats.org/officeDocument/2006/relationships/hyperlink" Target="mailto:Ando@natural.ee" TargetMode="External"/><Relationship Id="rId13" Type="http://schemas.openxmlformats.org/officeDocument/2006/relationships/hyperlink" Target="mailto:KALMER@HAKS.EE" TargetMode="External"/><Relationship Id="rId12" Type="http://schemas.openxmlformats.org/officeDocument/2006/relationships/hyperlink" Target="https://www.storaenso.com/en" TargetMode="External"/><Relationship Id="rId91" Type="http://schemas.openxmlformats.org/officeDocument/2006/relationships/hyperlink" Target="http://ilmre.ee/" TargetMode="External"/><Relationship Id="rId90" Type="http://schemas.openxmlformats.org/officeDocument/2006/relationships/hyperlink" Target="https://tubsol.ee/" TargetMode="External"/><Relationship Id="rId93" Type="http://schemas.openxmlformats.org/officeDocument/2006/relationships/hyperlink" Target="https://thermalite.eu/" TargetMode="External"/><Relationship Id="rId92" Type="http://schemas.openxmlformats.org/officeDocument/2006/relationships/hyperlink" Target="https://www.viso.ee/" TargetMode="External"/><Relationship Id="rId116" Type="http://schemas.openxmlformats.org/officeDocument/2006/relationships/drawing" Target="../drawings/drawing4.xml"/><Relationship Id="rId115" Type="http://schemas.openxmlformats.org/officeDocument/2006/relationships/hyperlink" Target="https://www.unolight.ee/kontakt/" TargetMode="External"/><Relationship Id="rId15" Type="http://schemas.openxmlformats.org/officeDocument/2006/relationships/hyperlink" Target="mailto:taivo@meklar.ee" TargetMode="External"/><Relationship Id="rId110" Type="http://schemas.openxmlformats.org/officeDocument/2006/relationships/hyperlink" Target="https://www.trekken.ee/" TargetMode="External"/><Relationship Id="rId14" Type="http://schemas.openxmlformats.org/officeDocument/2006/relationships/hyperlink" Target="http://www.haks.ee/gallery/" TargetMode="External"/><Relationship Id="rId17" Type="http://schemas.openxmlformats.org/officeDocument/2006/relationships/hyperlink" Target="http://trekken.ee/" TargetMode="External"/><Relationship Id="rId16" Type="http://schemas.openxmlformats.org/officeDocument/2006/relationships/hyperlink" Target="mailto:trekken@trekken.ee" TargetMode="External"/><Relationship Id="rId19" Type="http://schemas.openxmlformats.org/officeDocument/2006/relationships/hyperlink" Target="https://grundar.ee/" TargetMode="External"/><Relationship Id="rId114" Type="http://schemas.openxmlformats.org/officeDocument/2006/relationships/hyperlink" Target="https://www.trekken.ee/kontakt/" TargetMode="External"/><Relationship Id="rId18" Type="http://schemas.openxmlformats.org/officeDocument/2006/relationships/hyperlink" Target="mailto:orasmae.avery@gmail.com" TargetMode="External"/><Relationship Id="rId113" Type="http://schemas.openxmlformats.org/officeDocument/2006/relationships/hyperlink" Target="https://www.kodukamber.ee/tooted/eriteillimused?gad_source=1&amp;gbraid=0AAAAAqmo0gdDV3XXd8OBzEtsW6RAWNs1c&amp;gclid=CjwKCAjw--K_BhB5EiwAuwYoyisslEJO9UI4kAr3lpydZCxMQTMfzV7zyXx_hV_6FU47ovY06_TXHxoCzLgQAvD_BwE" TargetMode="External"/><Relationship Id="rId112" Type="http://schemas.openxmlformats.org/officeDocument/2006/relationships/hyperlink" Target="mailto:%20info@kodukamber.ee" TargetMode="External"/><Relationship Id="rId111" Type="http://schemas.openxmlformats.org/officeDocument/2006/relationships/hyperlink" Target="https://ecowood.eu/contact" TargetMode="External"/><Relationship Id="rId84" Type="http://schemas.openxmlformats.org/officeDocument/2006/relationships/hyperlink" Target="https://termopuit.ee/" TargetMode="External"/><Relationship Id="rId83" Type="http://schemas.openxmlformats.org/officeDocument/2006/relationships/hyperlink" Target="http://www.greenergie.ee/" TargetMode="External"/><Relationship Id="rId86" Type="http://schemas.openxmlformats.org/officeDocument/2006/relationships/hyperlink" Target="http://www.tenter.ee/" TargetMode="External"/><Relationship Id="rId85" Type="http://schemas.openxmlformats.org/officeDocument/2006/relationships/hyperlink" Target="https://www.puidumaaler.ee/" TargetMode="External"/><Relationship Id="rId88" Type="http://schemas.openxmlformats.org/officeDocument/2006/relationships/hyperlink" Target="http://www.mahefarm.ee/" TargetMode="External"/><Relationship Id="rId87" Type="http://schemas.openxmlformats.org/officeDocument/2006/relationships/hyperlink" Target="https://hansa-candle-as.business.site/?utm_source=gmb&amp;utm_medium=referral" TargetMode="External"/><Relationship Id="rId89" Type="http://schemas.openxmlformats.org/officeDocument/2006/relationships/hyperlink" Target="http://etin.ee/" TargetMode="External"/><Relationship Id="rId80" Type="http://schemas.openxmlformats.org/officeDocument/2006/relationships/hyperlink" Target="http://www.silvento.ee/" TargetMode="External"/><Relationship Id="rId82" Type="http://schemas.openxmlformats.org/officeDocument/2006/relationships/hyperlink" Target="https://varola.ee/et/" TargetMode="External"/><Relationship Id="rId81" Type="http://schemas.openxmlformats.org/officeDocument/2006/relationships/hyperlink" Target="https://ritsu.ee/" TargetMode="External"/><Relationship Id="rId1" Type="http://schemas.openxmlformats.org/officeDocument/2006/relationships/hyperlink" Target="mailto:hoffmanlogistics.n@gmail.com" TargetMode="External"/><Relationship Id="rId2" Type="http://schemas.openxmlformats.org/officeDocument/2006/relationships/hyperlink" Target="mailto:taivo@meklar.ee" TargetMode="External"/><Relationship Id="rId3" Type="http://schemas.openxmlformats.org/officeDocument/2006/relationships/hyperlink" Target="mailto:taavo@tarm.ee" TargetMode="External"/><Relationship Id="rId4" Type="http://schemas.openxmlformats.org/officeDocument/2006/relationships/hyperlink" Target="https://www.tarm.ee/" TargetMode="External"/><Relationship Id="rId9" Type="http://schemas.openxmlformats.org/officeDocument/2006/relationships/hyperlink" Target="https://www.wildwoodfactory.com/" TargetMode="External"/><Relationship Id="rId5" Type="http://schemas.openxmlformats.org/officeDocument/2006/relationships/hyperlink" Target="mailto:taavi@formann.ee" TargetMode="External"/><Relationship Id="rId6" Type="http://schemas.openxmlformats.org/officeDocument/2006/relationships/hyperlink" Target="https://www.formann.ee/en/sawmill/" TargetMode="External"/><Relationship Id="rId7" Type="http://schemas.openxmlformats.org/officeDocument/2006/relationships/hyperlink" Target="mailto:info@moesaetoostus.ee" TargetMode="External"/><Relationship Id="rId8" Type="http://schemas.openxmlformats.org/officeDocument/2006/relationships/hyperlink" Target="http://www.moesaetoostus.ee/et" TargetMode="External"/><Relationship Id="rId73" Type="http://schemas.openxmlformats.org/officeDocument/2006/relationships/hyperlink" Target="mailto:fmp975@gmail.com" TargetMode="External"/><Relationship Id="rId72" Type="http://schemas.openxmlformats.org/officeDocument/2006/relationships/hyperlink" Target="mailto:maitmuul@gmail.com" TargetMode="External"/><Relationship Id="rId75" Type="http://schemas.openxmlformats.org/officeDocument/2006/relationships/hyperlink" Target="https://javicar.ee/" TargetMode="External"/><Relationship Id="rId74" Type="http://schemas.openxmlformats.org/officeDocument/2006/relationships/hyperlink" Target="http://www.inavant.ee/" TargetMode="External"/><Relationship Id="rId77" Type="http://schemas.openxmlformats.org/officeDocument/2006/relationships/hyperlink" Target="https://clt.ee/" TargetMode="External"/><Relationship Id="rId76" Type="http://schemas.openxmlformats.org/officeDocument/2006/relationships/hyperlink" Target="https://woodlaast.ee/" TargetMode="External"/><Relationship Id="rId79" Type="http://schemas.openxmlformats.org/officeDocument/2006/relationships/hyperlink" Target="https://kehrawood.com/" TargetMode="External"/><Relationship Id="rId78" Type="http://schemas.openxmlformats.org/officeDocument/2006/relationships/hyperlink" Target="https://www.puidukoda.eu/" TargetMode="External"/><Relationship Id="rId71" Type="http://schemas.openxmlformats.org/officeDocument/2006/relationships/hyperlink" Target="https://www.northeim.ee/" TargetMode="External"/><Relationship Id="rId70" Type="http://schemas.openxmlformats.org/officeDocument/2006/relationships/hyperlink" Target="http://www.craftmill.ee/" TargetMode="External"/><Relationship Id="rId62" Type="http://schemas.openxmlformats.org/officeDocument/2006/relationships/hyperlink" Target="https://ritsu.ee/" TargetMode="External"/><Relationship Id="rId61" Type="http://schemas.openxmlformats.org/officeDocument/2006/relationships/hyperlink" Target="mailto:ralf@ritsu.ee" TargetMode="External"/><Relationship Id="rId64" Type="http://schemas.openxmlformats.org/officeDocument/2006/relationships/hyperlink" Target="mailto:lembo@hoovelliist.ee" TargetMode="External"/><Relationship Id="rId63" Type="http://schemas.openxmlformats.org/officeDocument/2006/relationships/hyperlink" Target="https://www.kevetra.ee/" TargetMode="External"/><Relationship Id="rId66" Type="http://schemas.openxmlformats.org/officeDocument/2006/relationships/hyperlink" Target="https://rootstimber.ee/" TargetMode="External"/><Relationship Id="rId65" Type="http://schemas.openxmlformats.org/officeDocument/2006/relationships/hyperlink" Target="https://www.hoovelliist.ee/" TargetMode="External"/><Relationship Id="rId68" Type="http://schemas.openxmlformats.org/officeDocument/2006/relationships/hyperlink" Target="https://trendgardens.ee/?lang=en" TargetMode="External"/><Relationship Id="rId67" Type="http://schemas.openxmlformats.org/officeDocument/2006/relationships/hyperlink" Target="mailto:raivo.korp@trendgardens.ee" TargetMode="External"/><Relationship Id="rId60" Type="http://schemas.openxmlformats.org/officeDocument/2006/relationships/hyperlink" Target="http://www.estonianlogcabins.com/" TargetMode="External"/><Relationship Id="rId69" Type="http://schemas.openxmlformats.org/officeDocument/2006/relationships/hyperlink" Target="mailto:janari@craftmill.ee" TargetMode="External"/><Relationship Id="rId51" Type="http://schemas.openxmlformats.org/officeDocument/2006/relationships/hyperlink" Target="https://tubsol.ee/meist/" TargetMode="External"/><Relationship Id="rId50" Type="http://schemas.openxmlformats.org/officeDocument/2006/relationships/hyperlink" Target="mailto:peter@tubsol.ee" TargetMode="External"/><Relationship Id="rId53" Type="http://schemas.openxmlformats.org/officeDocument/2006/relationships/hyperlink" Target="https://agrosilva.ee/" TargetMode="External"/><Relationship Id="rId52" Type="http://schemas.openxmlformats.org/officeDocument/2006/relationships/hyperlink" Target="mailto:meelis.luberg@agrosilva.ee" TargetMode="External"/><Relationship Id="rId55" Type="http://schemas.openxmlformats.org/officeDocument/2006/relationships/hyperlink" Target="https://laesti.ee/" TargetMode="External"/><Relationship Id="rId54" Type="http://schemas.openxmlformats.org/officeDocument/2006/relationships/hyperlink" Target="mailto:teigo@laesti.ee" TargetMode="External"/><Relationship Id="rId57" Type="http://schemas.openxmlformats.org/officeDocument/2006/relationships/hyperlink" Target="https://wellmax.ee/contacts/" TargetMode="External"/><Relationship Id="rId56" Type="http://schemas.openxmlformats.org/officeDocument/2006/relationships/hyperlink" Target="mailto:maria@wellmax.ee" TargetMode="External"/><Relationship Id="rId59" Type="http://schemas.openxmlformats.org/officeDocument/2006/relationships/hyperlink" Target="https://lumbester.ee/" TargetMode="External"/><Relationship Id="rId58" Type="http://schemas.openxmlformats.org/officeDocument/2006/relationships/hyperlink" Target="mailto:sergei@lumbester.ee" TargetMode="Externa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hyperlink" Target="https://alexanderles.com/en/contacts" TargetMode="External"/><Relationship Id="rId2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hyperlink" Target="https://www.puertasfortaleza.com/web/" TargetMode="External"/><Relationship Id="rId2" Type="http://schemas.openxmlformats.org/officeDocument/2006/relationships/hyperlink" Target="https://www.fatimaind.com/contact-us/" TargetMode="External"/><Relationship Id="rId3" Type="http://schemas.openxmlformats.org/officeDocument/2006/relationships/hyperlink" Target="about:blank" TargetMode="External"/><Relationship Id="rId4" Type="http://schemas.openxmlformats.org/officeDocument/2006/relationships/hyperlink" Target="https://import-industriales.es" TargetMode="External"/><Relationship Id="rId5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hyperlink" Target="mailto:j.moussu@canjaere.fr" TargetMode="External"/><Relationship Id="rId2" Type="http://schemas.openxmlformats.org/officeDocument/2006/relationships/hyperlink" Target="https://www.canjaere.fr/" TargetMode="External"/><Relationship Id="rId3" Type="http://schemas.openxmlformats.org/officeDocument/2006/relationships/hyperlink" Target="mailto:contact.commercial.tds@gmail.com" TargetMode="External"/><Relationship Id="rId4" Type="http://schemas.openxmlformats.org/officeDocument/2006/relationships/hyperlink" Target="https://lestechniciensdusciage.fr/contact/" TargetMode="External"/><Relationship Id="rId5" Type="http://schemas.openxmlformats.org/officeDocument/2006/relationships/hyperlink" Target="mailto:jason.ordronneau@eurecom.com" TargetMode="External"/><Relationship Id="rId6" Type="http://schemas.openxmlformats.org/officeDocument/2006/relationships/hyperlink" Target="https://www.eurecom.com/" TargetMode="External"/><Relationship Id="rId7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1" Type="http://schemas.openxmlformats.org/officeDocument/2006/relationships/hyperlink" Target="mailto:orowolemi@gmail.com" TargetMode="External"/><Relationship Id="rId10" Type="http://schemas.openxmlformats.org/officeDocument/2006/relationships/hyperlink" Target="http://www.crowesawmills.ie/" TargetMode="External"/><Relationship Id="rId13" Type="http://schemas.openxmlformats.org/officeDocument/2006/relationships/hyperlink" Target="https://langmorkje.no/kontakt" TargetMode="External"/><Relationship Id="rId12" Type="http://schemas.openxmlformats.org/officeDocument/2006/relationships/hyperlink" Target="mailto:post@langmorkje.no" TargetMode="External"/><Relationship Id="rId15" Type="http://schemas.openxmlformats.org/officeDocument/2006/relationships/hyperlink" Target="https://woodfarmfencing.com/contact-us/" TargetMode="External"/><Relationship Id="rId14" Type="http://schemas.openxmlformats.org/officeDocument/2006/relationships/hyperlink" Target="mailto:%20info@woodfarmfencing.com" TargetMode="External"/><Relationship Id="rId17" Type="http://schemas.openxmlformats.org/officeDocument/2006/relationships/drawing" Target="../drawings/drawing8.xml"/><Relationship Id="rId16" Type="http://schemas.openxmlformats.org/officeDocument/2006/relationships/hyperlink" Target="https://www.coolrainsawmills.ie/contact-us/" TargetMode="External"/><Relationship Id="rId1" Type="http://schemas.openxmlformats.org/officeDocument/2006/relationships/hyperlink" Target="https://gpwood.ie/" TargetMode="External"/><Relationship Id="rId2" Type="http://schemas.openxmlformats.org/officeDocument/2006/relationships/hyperlink" Target="https://www.facebook.com/McCauleyWoodFuels" TargetMode="External"/><Relationship Id="rId3" Type="http://schemas.openxmlformats.org/officeDocument/2006/relationships/hyperlink" Target="https://www.packaginglaundry.ie/" TargetMode="External"/><Relationship Id="rId4" Type="http://schemas.openxmlformats.org/officeDocument/2006/relationships/hyperlink" Target="https://agnail.ie/" TargetMode="External"/><Relationship Id="rId9" Type="http://schemas.openxmlformats.org/officeDocument/2006/relationships/hyperlink" Target="https://oflynnsflooring.ie/" TargetMode="External"/><Relationship Id="rId5" Type="http://schemas.openxmlformats.org/officeDocument/2006/relationships/hyperlink" Target="https://doyles-cooladine-farms-ltd.business.site/?utm_source=gmb&amp;utm_medium=referral" TargetMode="External"/><Relationship Id="rId6" Type="http://schemas.openxmlformats.org/officeDocument/2006/relationships/hyperlink" Target="http://www.curransawmills.com/home" TargetMode="External"/><Relationship Id="rId7" Type="http://schemas.openxmlformats.org/officeDocument/2006/relationships/hyperlink" Target="http://www.woodfarmfencing.com/" TargetMode="External"/><Relationship Id="rId8" Type="http://schemas.openxmlformats.org/officeDocument/2006/relationships/hyperlink" Target="http://www.kgmengineering.com/index.php" TargetMode="External"/></Relationships>
</file>

<file path=xl/worksheets/_rels/sheet9.xml.rels><?xml version="1.0" encoding="UTF-8" standalone="yes"?><Relationships xmlns="http://schemas.openxmlformats.org/package/2006/relationships"><Relationship Id="rId11" Type="http://schemas.openxmlformats.org/officeDocument/2006/relationships/hyperlink" Target="mailto:sales@geremiamacchine.it" TargetMode="External"/><Relationship Id="rId10" Type="http://schemas.openxmlformats.org/officeDocument/2006/relationships/hyperlink" Target="https://www.pallexnet.it/" TargetMode="External"/><Relationship Id="rId13" Type="http://schemas.openxmlformats.org/officeDocument/2006/relationships/drawing" Target="../drawings/drawing9.xml"/><Relationship Id="rId12" Type="http://schemas.openxmlformats.org/officeDocument/2006/relationships/hyperlink" Target="https://www.geremiamacchine.it/contatti/" TargetMode="External"/><Relationship Id="rId1" Type="http://schemas.openxmlformats.org/officeDocument/2006/relationships/hyperlink" Target="mailto:info@geremiamacchine.it" TargetMode="External"/><Relationship Id="rId2" Type="http://schemas.openxmlformats.org/officeDocument/2006/relationships/hyperlink" Target="http://www.geremiamacchine.it/" TargetMode="External"/><Relationship Id="rId3" Type="http://schemas.openxmlformats.org/officeDocument/2006/relationships/hyperlink" Target="mailto:info@landgut.it" TargetMode="External"/><Relationship Id="rId4" Type="http://schemas.openxmlformats.org/officeDocument/2006/relationships/hyperlink" Target="http://www.landgut.it/" TargetMode="External"/><Relationship Id="rId9" Type="http://schemas.openxmlformats.org/officeDocument/2006/relationships/hyperlink" Target="mailto:info@pallexnet.it" TargetMode="External"/><Relationship Id="rId5" Type="http://schemas.openxmlformats.org/officeDocument/2006/relationships/hyperlink" Target="https://www.longatogroup.com/" TargetMode="External"/><Relationship Id="rId6" Type="http://schemas.openxmlformats.org/officeDocument/2006/relationships/hyperlink" Target="https://www.fantigroup.it/" TargetMode="External"/><Relationship Id="rId7" Type="http://schemas.openxmlformats.org/officeDocument/2006/relationships/hyperlink" Target="https://www.incoplan.it/en" TargetMode="External"/><Relationship Id="rId8" Type="http://schemas.openxmlformats.org/officeDocument/2006/relationships/hyperlink" Target="https://www.leonardiginoimballaggi.it/contatti_1089438.html" TargetMode="Externa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40" Type="http://schemas.openxmlformats.org/officeDocument/2006/relationships/hyperlink" Target="http://www.tmr.lv/" TargetMode="External"/><Relationship Id="rId42" Type="http://schemas.openxmlformats.org/officeDocument/2006/relationships/hyperlink" Target="https://sia-liva-vk-kokmateriali.business.site/" TargetMode="External"/><Relationship Id="rId41" Type="http://schemas.openxmlformats.org/officeDocument/2006/relationships/hyperlink" Target="http://www.balticbirchwave.com/latvian_team" TargetMode="External"/><Relationship Id="rId44" Type="http://schemas.openxmlformats.org/officeDocument/2006/relationships/hyperlink" Target="http://www.ilbu.lv/" TargetMode="External"/><Relationship Id="rId43" Type="http://schemas.openxmlformats.org/officeDocument/2006/relationships/hyperlink" Target="http://www.melderiwood.lv/" TargetMode="External"/><Relationship Id="rId46" Type="http://schemas.openxmlformats.org/officeDocument/2006/relationships/hyperlink" Target="http://www.pkmezs.lv/" TargetMode="External"/><Relationship Id="rId45" Type="http://schemas.openxmlformats.org/officeDocument/2006/relationships/hyperlink" Target="http://www.prowood.lv/" TargetMode="External"/><Relationship Id="rId48" Type="http://schemas.openxmlformats.org/officeDocument/2006/relationships/hyperlink" Target="http://www.klasmann-deilmann.com/lv/" TargetMode="External"/><Relationship Id="rId47" Type="http://schemas.openxmlformats.org/officeDocument/2006/relationships/hyperlink" Target="http://www.baltukoks.lv/" TargetMode="External"/><Relationship Id="rId49" Type="http://schemas.openxmlformats.org/officeDocument/2006/relationships/hyperlink" Target="http://www.karkass.lv/" TargetMode="External"/><Relationship Id="rId31" Type="http://schemas.openxmlformats.org/officeDocument/2006/relationships/hyperlink" Target="http://cleanr.lv/" TargetMode="External"/><Relationship Id="rId30" Type="http://schemas.openxmlformats.org/officeDocument/2006/relationships/hyperlink" Target="http://cleanr.lv/" TargetMode="External"/><Relationship Id="rId33" Type="http://schemas.openxmlformats.org/officeDocument/2006/relationships/hyperlink" Target="https://www.silpec.lv/" TargetMode="External"/><Relationship Id="rId32" Type="http://schemas.openxmlformats.org/officeDocument/2006/relationships/hyperlink" Target="http://cleanr.lv/" TargetMode="External"/><Relationship Id="rId35" Type="http://schemas.openxmlformats.org/officeDocument/2006/relationships/hyperlink" Target="https://lietotasiekartas.lv" TargetMode="External"/><Relationship Id="rId34" Type="http://schemas.openxmlformats.org/officeDocument/2006/relationships/hyperlink" Target="http://www.abolat.eu/" TargetMode="External"/><Relationship Id="rId37" Type="http://schemas.openxmlformats.org/officeDocument/2006/relationships/hyperlink" Target="https://www.stauto.lv/" TargetMode="External"/><Relationship Id="rId36" Type="http://schemas.openxmlformats.org/officeDocument/2006/relationships/hyperlink" Target="mailto:%20info@stauto.lv" TargetMode="External"/><Relationship Id="rId39" Type="http://schemas.openxmlformats.org/officeDocument/2006/relationships/hyperlink" Target="http://www.dabaskoks.lv/" TargetMode="External"/><Relationship Id="rId38" Type="http://schemas.openxmlformats.org/officeDocument/2006/relationships/hyperlink" Target="http://www.niedraji.lv/" TargetMode="External"/><Relationship Id="rId20" Type="http://schemas.openxmlformats.org/officeDocument/2006/relationships/hyperlink" Target="mailto:janis@ingridd.lv" TargetMode="External"/><Relationship Id="rId22" Type="http://schemas.openxmlformats.org/officeDocument/2006/relationships/hyperlink" Target="mailto:didzis.vaivars@stali.lv" TargetMode="External"/><Relationship Id="rId21" Type="http://schemas.openxmlformats.org/officeDocument/2006/relationships/hyperlink" Target="https://www.ingridd.lv/contacts/" TargetMode="External"/><Relationship Id="rId24" Type="http://schemas.openxmlformats.org/officeDocument/2006/relationships/hyperlink" Target="mailto:agris@balticparquet.com" TargetMode="External"/><Relationship Id="rId23" Type="http://schemas.openxmlformats.org/officeDocument/2006/relationships/hyperlink" Target="http://www.stali.lv/" TargetMode="External"/><Relationship Id="rId26" Type="http://schemas.openxmlformats.org/officeDocument/2006/relationships/hyperlink" Target="http://duglazija.com/" TargetMode="External"/><Relationship Id="rId25" Type="http://schemas.openxmlformats.org/officeDocument/2006/relationships/hyperlink" Target="https://balticparquet.com/" TargetMode="External"/><Relationship Id="rId28" Type="http://schemas.openxmlformats.org/officeDocument/2006/relationships/hyperlink" Target="https://www.parketart.lv/" TargetMode="External"/><Relationship Id="rId27" Type="http://schemas.openxmlformats.org/officeDocument/2006/relationships/hyperlink" Target="http://inerce.lv/" TargetMode="External"/><Relationship Id="rId29" Type="http://schemas.openxmlformats.org/officeDocument/2006/relationships/hyperlink" Target="https://husvikhus.com/" TargetMode="External"/><Relationship Id="rId11" Type="http://schemas.openxmlformats.org/officeDocument/2006/relationships/hyperlink" Target="https://www.luwo.lv/" TargetMode="External"/><Relationship Id="rId10" Type="http://schemas.openxmlformats.org/officeDocument/2006/relationships/hyperlink" Target="http://www.ksgaizins.lv/" TargetMode="External"/><Relationship Id="rId13" Type="http://schemas.openxmlformats.org/officeDocument/2006/relationships/hyperlink" Target="mailto:igors@alekss.lv" TargetMode="External"/><Relationship Id="rId12" Type="http://schemas.openxmlformats.org/officeDocument/2006/relationships/hyperlink" Target="http://www.lielanteni.lv/" TargetMode="External"/><Relationship Id="rId15" Type="http://schemas.openxmlformats.org/officeDocument/2006/relationships/hyperlink" Target="http://www.nordlandtimber.lv/produkti/" TargetMode="External"/><Relationship Id="rId14" Type="http://schemas.openxmlformats.org/officeDocument/2006/relationships/hyperlink" Target="http://alekss.lv/lv/kontakti/" TargetMode="External"/><Relationship Id="rId17" Type="http://schemas.openxmlformats.org/officeDocument/2006/relationships/hyperlink" Target="https://www.dadsons.lv/" TargetMode="External"/><Relationship Id="rId16" Type="http://schemas.openxmlformats.org/officeDocument/2006/relationships/hyperlink" Target="http://www.termokoksne.lv/kontakti/" TargetMode="External"/><Relationship Id="rId19" Type="http://schemas.openxmlformats.org/officeDocument/2006/relationships/hyperlink" Target="mailto:alex@gk.lv" TargetMode="External"/><Relationship Id="rId18" Type="http://schemas.openxmlformats.org/officeDocument/2006/relationships/hyperlink" Target="http://forma.lv/" TargetMode="External"/><Relationship Id="rId1" Type="http://schemas.openxmlformats.org/officeDocument/2006/relationships/hyperlink" Target="http://www.varpa.eu/" TargetMode="External"/><Relationship Id="rId2" Type="http://schemas.openxmlformats.org/officeDocument/2006/relationships/hyperlink" Target="http://www.akz.lv/" TargetMode="External"/><Relationship Id="rId3" Type="http://schemas.openxmlformats.org/officeDocument/2006/relationships/hyperlink" Target="http://www.bsw.co.uk/locations/latvia" TargetMode="External"/><Relationship Id="rId4" Type="http://schemas.openxmlformats.org/officeDocument/2006/relationships/hyperlink" Target="mailto:dainis.java@nordplay.com" TargetMode="External"/><Relationship Id="rId9" Type="http://schemas.openxmlformats.org/officeDocument/2006/relationships/hyperlink" Target="http://www.abtimber.lv/" TargetMode="External"/><Relationship Id="rId5" Type="http://schemas.openxmlformats.org/officeDocument/2006/relationships/hyperlink" Target="http://www.kokapstradesgrupa.lv/" TargetMode="External"/><Relationship Id="rId6" Type="http://schemas.openxmlformats.org/officeDocument/2006/relationships/hyperlink" Target="http://www.ldv.lv/" TargetMode="External"/><Relationship Id="rId7" Type="http://schemas.openxmlformats.org/officeDocument/2006/relationships/hyperlink" Target="http://www.piebalgas.lv/" TargetMode="External"/><Relationship Id="rId8" Type="http://schemas.openxmlformats.org/officeDocument/2006/relationships/hyperlink" Target="http://www.alegro.lv/" TargetMode="External"/><Relationship Id="rId62" Type="http://schemas.openxmlformats.org/officeDocument/2006/relationships/hyperlink" Target="mailto:GIvdris@jeldwen.com" TargetMode="External"/><Relationship Id="rId61" Type="http://schemas.openxmlformats.org/officeDocument/2006/relationships/hyperlink" Target="http://timberlift.lv/" TargetMode="External"/><Relationship Id="rId63" Type="http://schemas.openxmlformats.org/officeDocument/2006/relationships/drawing" Target="../drawings/drawing11.xml"/><Relationship Id="rId60" Type="http://schemas.openxmlformats.org/officeDocument/2006/relationships/hyperlink" Target="http://www.dlla.lv/" TargetMode="External"/><Relationship Id="rId51" Type="http://schemas.openxmlformats.org/officeDocument/2006/relationships/hyperlink" Target="http://www.vaives.lv/" TargetMode="External"/><Relationship Id="rId50" Type="http://schemas.openxmlformats.org/officeDocument/2006/relationships/hyperlink" Target="http://www.timberex.lv/" TargetMode="External"/><Relationship Id="rId53" Type="http://schemas.openxmlformats.org/officeDocument/2006/relationships/hyperlink" Target="http://www.baibina.lv/" TargetMode="External"/><Relationship Id="rId52" Type="http://schemas.openxmlformats.org/officeDocument/2006/relationships/hyperlink" Target="http://www.ekonams.lv/" TargetMode="External"/><Relationship Id="rId55" Type="http://schemas.openxmlformats.org/officeDocument/2006/relationships/hyperlink" Target="http://liepajaskoki.lv/" TargetMode="External"/><Relationship Id="rId54" Type="http://schemas.openxmlformats.org/officeDocument/2006/relationships/hyperlink" Target="http://www.priedainen.lv/" TargetMode="External"/><Relationship Id="rId57" Type="http://schemas.openxmlformats.org/officeDocument/2006/relationships/hyperlink" Target="http://www.latsketch.lv/" TargetMode="External"/><Relationship Id="rId56" Type="http://schemas.openxmlformats.org/officeDocument/2006/relationships/hyperlink" Target="http://www.skriverugaldnieciba.lv/" TargetMode="External"/><Relationship Id="rId59" Type="http://schemas.openxmlformats.org/officeDocument/2006/relationships/hyperlink" Target="http://www.rawood.lv/" TargetMode="External"/><Relationship Id="rId58" Type="http://schemas.openxmlformats.org/officeDocument/2006/relationships/hyperlink" Target="http://www.intecowood.lv/" TargetMode="External"/></Relationships>
</file>

<file path=xl/worksheets/_rels/sheet12.xml.rels><?xml version="1.0" encoding="UTF-8" standalone="yes"?><Relationships xmlns="http://schemas.openxmlformats.org/package/2006/relationships"><Relationship Id="rId40" Type="http://schemas.openxmlformats.org/officeDocument/2006/relationships/hyperlink" Target="https://manoagro.lt/" TargetMode="External"/><Relationship Id="rId42" Type="http://schemas.openxmlformats.org/officeDocument/2006/relationships/hyperlink" Target="https://www.bageta.lt/" TargetMode="External"/><Relationship Id="rId41" Type="http://schemas.openxmlformats.org/officeDocument/2006/relationships/hyperlink" Target="mailto:tomas@bageta.lt" TargetMode="External"/><Relationship Id="rId44" Type="http://schemas.openxmlformats.org/officeDocument/2006/relationships/hyperlink" Target="https://www.modulina.lt/" TargetMode="External"/><Relationship Id="rId43" Type="http://schemas.openxmlformats.org/officeDocument/2006/relationships/hyperlink" Target="mailto:zilvinas@modulina.lt" TargetMode="External"/><Relationship Id="rId46" Type="http://schemas.openxmlformats.org/officeDocument/2006/relationships/hyperlink" Target="mailto:edgaruik@gmail.com" TargetMode="External"/><Relationship Id="rId45" Type="http://schemas.openxmlformats.org/officeDocument/2006/relationships/hyperlink" Target="mailto:zilvinostakles@gmail.com" TargetMode="External"/><Relationship Id="rId107" Type="http://schemas.openxmlformats.org/officeDocument/2006/relationships/hyperlink" Target="https://vekina.net" TargetMode="External"/><Relationship Id="rId106" Type="http://schemas.openxmlformats.org/officeDocument/2006/relationships/hyperlink" Target="mailto:vekina.ltd@gmail.com" TargetMode="External"/><Relationship Id="rId105" Type="http://schemas.openxmlformats.org/officeDocument/2006/relationships/hyperlink" Target="https://medziupjovimas.lt/kontaktai/" TargetMode="External"/><Relationship Id="rId104" Type="http://schemas.openxmlformats.org/officeDocument/2006/relationships/hyperlink" Target="https://www.multimeda.lt/en/" TargetMode="External"/><Relationship Id="rId109" Type="http://schemas.openxmlformats.org/officeDocument/2006/relationships/hyperlink" Target="mailto:info@malkine.lt" TargetMode="External"/><Relationship Id="rId108" Type="http://schemas.openxmlformats.org/officeDocument/2006/relationships/hyperlink" Target="http://www.polywood.lt/kontaktai/" TargetMode="External"/><Relationship Id="rId48" Type="http://schemas.openxmlformats.org/officeDocument/2006/relationships/hyperlink" Target="mailto:sdko.fabrikas@gmail.com" TargetMode="External"/><Relationship Id="rId47" Type="http://schemas.openxmlformats.org/officeDocument/2006/relationships/hyperlink" Target="mailto:info@pro-lignum.lt" TargetMode="External"/><Relationship Id="rId49" Type="http://schemas.openxmlformats.org/officeDocument/2006/relationships/hyperlink" Target="https://www.sdko.lt/" TargetMode="External"/><Relationship Id="rId103" Type="http://schemas.openxmlformats.org/officeDocument/2006/relationships/hyperlink" Target="https://www.arbena.lt/kontaktai/" TargetMode="External"/><Relationship Id="rId102" Type="http://schemas.openxmlformats.org/officeDocument/2006/relationships/hyperlink" Target="http://www.kupre.lt/" TargetMode="External"/><Relationship Id="rId101" Type="http://schemas.openxmlformats.org/officeDocument/2006/relationships/hyperlink" Target="http://www.maderlita.com/" TargetMode="External"/><Relationship Id="rId100" Type="http://schemas.openxmlformats.org/officeDocument/2006/relationships/hyperlink" Target="mailto:mantas@maderlita.com" TargetMode="External"/><Relationship Id="rId31" Type="http://schemas.openxmlformats.org/officeDocument/2006/relationships/hyperlink" Target="mailto:info@siberia.lt" TargetMode="External"/><Relationship Id="rId30" Type="http://schemas.openxmlformats.org/officeDocument/2006/relationships/hyperlink" Target="https://www.baltictimber.lt/" TargetMode="External"/><Relationship Id="rId33" Type="http://schemas.openxmlformats.org/officeDocument/2006/relationships/hyperlink" Target="mailto:paulius@vigidas.lt" TargetMode="External"/><Relationship Id="rId32" Type="http://schemas.openxmlformats.org/officeDocument/2006/relationships/hyperlink" Target="https://siberia.lt/" TargetMode="External"/><Relationship Id="rId35" Type="http://schemas.openxmlformats.org/officeDocument/2006/relationships/hyperlink" Target="mailto:baltichewer@gmail.com" TargetMode="External"/><Relationship Id="rId34" Type="http://schemas.openxmlformats.org/officeDocument/2006/relationships/hyperlink" Target="https://www.vigidaspack.lt/" TargetMode="External"/><Relationship Id="rId37" Type="http://schemas.openxmlformats.org/officeDocument/2006/relationships/hyperlink" Target="mailto:vaidas@ltfirewood.com" TargetMode="External"/><Relationship Id="rId36" Type="http://schemas.openxmlformats.org/officeDocument/2006/relationships/hyperlink" Target="https://baltichewer.com/" TargetMode="External"/><Relationship Id="rId39" Type="http://schemas.openxmlformats.org/officeDocument/2006/relationships/hyperlink" Target="mailto:edgaras@sudeikis.lt" TargetMode="External"/><Relationship Id="rId38" Type="http://schemas.openxmlformats.org/officeDocument/2006/relationships/hyperlink" Target="https://www.ltfirewood.com/" TargetMode="External"/><Relationship Id="rId20" Type="http://schemas.openxmlformats.org/officeDocument/2006/relationships/hyperlink" Target="mailto:linaszavis@gmail.com" TargetMode="External"/><Relationship Id="rId22" Type="http://schemas.openxmlformats.org/officeDocument/2006/relationships/hyperlink" Target="https://www.timbercabins.lt/" TargetMode="External"/><Relationship Id="rId21" Type="http://schemas.openxmlformats.org/officeDocument/2006/relationships/hyperlink" Target="mailto:darius@meistronamai.lt" TargetMode="External"/><Relationship Id="rId24" Type="http://schemas.openxmlformats.org/officeDocument/2006/relationships/hyperlink" Target="mailto:sigitas@linmede.lt" TargetMode="External"/><Relationship Id="rId23" Type="http://schemas.openxmlformats.org/officeDocument/2006/relationships/hyperlink" Target="mailto:mbkavanas@gmail.com" TargetMode="External"/><Relationship Id="rId26" Type="http://schemas.openxmlformats.org/officeDocument/2006/relationships/hyperlink" Target="mailto:nesterov@mash-import.com" TargetMode="External"/><Relationship Id="rId25" Type="http://schemas.openxmlformats.org/officeDocument/2006/relationships/hyperlink" Target="http://www.linmede.lt/en/home/" TargetMode="External"/><Relationship Id="rId28" Type="http://schemas.openxmlformats.org/officeDocument/2006/relationships/hyperlink" Target="mailto:audrius@arbena.lt" TargetMode="External"/><Relationship Id="rId27" Type="http://schemas.openxmlformats.org/officeDocument/2006/relationships/hyperlink" Target="http://www.didneriai.lt/" TargetMode="External"/><Relationship Id="rId29" Type="http://schemas.openxmlformats.org/officeDocument/2006/relationships/hyperlink" Target="mailto:arunas@baltictimber.lt" TargetMode="External"/><Relationship Id="rId95" Type="http://schemas.openxmlformats.org/officeDocument/2006/relationships/hyperlink" Target="http://www.ramundas.lt/" TargetMode="External"/><Relationship Id="rId94" Type="http://schemas.openxmlformats.org/officeDocument/2006/relationships/hyperlink" Target="mailto:rolandaspetrauskas66@gmail.com" TargetMode="External"/><Relationship Id="rId97" Type="http://schemas.openxmlformats.org/officeDocument/2006/relationships/hyperlink" Target="http://www.medziobites.lt/" TargetMode="External"/><Relationship Id="rId96" Type="http://schemas.openxmlformats.org/officeDocument/2006/relationships/hyperlink" Target="mailto:edvinas.kalinauskas@nordicb.lt" TargetMode="External"/><Relationship Id="rId11" Type="http://schemas.openxmlformats.org/officeDocument/2006/relationships/hyperlink" Target="http://www.remda.lt/" TargetMode="External"/><Relationship Id="rId99" Type="http://schemas.openxmlformats.org/officeDocument/2006/relationships/hyperlink" Target="http://www.viesve.lt/" TargetMode="External"/><Relationship Id="rId10" Type="http://schemas.openxmlformats.org/officeDocument/2006/relationships/hyperlink" Target="https://stipas.lt/" TargetMode="External"/><Relationship Id="rId98" Type="http://schemas.openxmlformats.org/officeDocument/2006/relationships/hyperlink" Target="mailto:rimantas@viesve.lt" TargetMode="External"/><Relationship Id="rId13" Type="http://schemas.openxmlformats.org/officeDocument/2006/relationships/hyperlink" Target="https://galanis.lt/" TargetMode="External"/><Relationship Id="rId12" Type="http://schemas.openxmlformats.org/officeDocument/2006/relationships/hyperlink" Target="mailto:info@galanis.lt" TargetMode="External"/><Relationship Id="rId91" Type="http://schemas.openxmlformats.org/officeDocument/2006/relationships/hyperlink" Target="http://www.medinegalerija.lt/dalyvis,95,ru.html" TargetMode="External"/><Relationship Id="rId90" Type="http://schemas.openxmlformats.org/officeDocument/2006/relationships/hyperlink" Target="https://gkf.lt/en/main/" TargetMode="External"/><Relationship Id="rId93" Type="http://schemas.openxmlformats.org/officeDocument/2006/relationships/hyperlink" Target="https://baltichewer.lt/" TargetMode="External"/><Relationship Id="rId92" Type="http://schemas.openxmlformats.org/officeDocument/2006/relationships/hyperlink" Target="http://www.kuolai.lt/" TargetMode="External"/><Relationship Id="rId117" Type="http://schemas.openxmlformats.org/officeDocument/2006/relationships/drawing" Target="../drawings/drawing12.xml"/><Relationship Id="rId116" Type="http://schemas.openxmlformats.org/officeDocument/2006/relationships/hyperlink" Target="https://virginijusirko.lt/en/contacts/" TargetMode="External"/><Relationship Id="rId115" Type="http://schemas.openxmlformats.org/officeDocument/2006/relationships/hyperlink" Target="mailto:info@virginijusirko.lt" TargetMode="External"/><Relationship Id="rId15" Type="http://schemas.openxmlformats.org/officeDocument/2006/relationships/hyperlink" Target="mailto:remigijus.jakaitis@gmail.com" TargetMode="External"/><Relationship Id="rId110" Type="http://schemas.openxmlformats.org/officeDocument/2006/relationships/hyperlink" Target="https://malkine.lt/lt/contacts/" TargetMode="External"/><Relationship Id="rId14" Type="http://schemas.openxmlformats.org/officeDocument/2006/relationships/hyperlink" Target="http://www.stakma.lt/" TargetMode="External"/><Relationship Id="rId17" Type="http://schemas.openxmlformats.org/officeDocument/2006/relationships/hyperlink" Target="mailto:info@irmarim.lt" TargetMode="External"/><Relationship Id="rId16" Type="http://schemas.openxmlformats.org/officeDocument/2006/relationships/hyperlink" Target="https://galanis.lt/" TargetMode="External"/><Relationship Id="rId19" Type="http://schemas.openxmlformats.org/officeDocument/2006/relationships/hyperlink" Target="mailto:audrius@bk.ru" TargetMode="External"/><Relationship Id="rId114" Type="http://schemas.openxmlformats.org/officeDocument/2006/relationships/hyperlink" Target="https://www.arbena.lt/contacts/" TargetMode="External"/><Relationship Id="rId18" Type="http://schemas.openxmlformats.org/officeDocument/2006/relationships/hyperlink" Target="http://www.irmarim.lt/" TargetMode="External"/><Relationship Id="rId113" Type="http://schemas.openxmlformats.org/officeDocument/2006/relationships/hyperlink" Target="https://www.google.com/maps/place/Daus%C5%B3+takas,+Ringaudai+53334/@54.8784019,23.7866846,17z/data=!3m1!4b1!4m5!3m4!1s0x46e72107ca126149:0x861314aa3683ff5!8m2!3d54.8784019!4d23.7888733?hl=lt" TargetMode="External"/><Relationship Id="rId112" Type="http://schemas.openxmlformats.org/officeDocument/2006/relationships/hyperlink" Target="https://www.mobililentpjuve.lt/" TargetMode="External"/><Relationship Id="rId111" Type="http://schemas.openxmlformats.org/officeDocument/2006/relationships/hyperlink" Target="mailto:marius@mobililentpjuve.lt" TargetMode="External"/><Relationship Id="rId84" Type="http://schemas.openxmlformats.org/officeDocument/2006/relationships/hyperlink" Target="http://jargala.lt/" TargetMode="External"/><Relationship Id="rId83" Type="http://schemas.openxmlformats.org/officeDocument/2006/relationships/hyperlink" Target="https://www.slavita.lt/" TargetMode="External"/><Relationship Id="rId86" Type="http://schemas.openxmlformats.org/officeDocument/2006/relationships/hyperlink" Target="http://www.antesto.lt/" TargetMode="External"/><Relationship Id="rId85" Type="http://schemas.openxmlformats.org/officeDocument/2006/relationships/hyperlink" Target="https://www.hexa-wood.com/" TargetMode="External"/><Relationship Id="rId88" Type="http://schemas.openxmlformats.org/officeDocument/2006/relationships/hyperlink" Target="http://www.mirokuma.lt/" TargetMode="External"/><Relationship Id="rId87" Type="http://schemas.openxmlformats.org/officeDocument/2006/relationships/hyperlink" Target="mailto:alain@mirokuma.lt" TargetMode="External"/><Relationship Id="rId89" Type="http://schemas.openxmlformats.org/officeDocument/2006/relationships/hyperlink" Target="mailto:g.kaminskas@gkf.lt" TargetMode="External"/><Relationship Id="rId80" Type="http://schemas.openxmlformats.org/officeDocument/2006/relationships/hyperlink" Target="http://jurlota.lt/" TargetMode="External"/><Relationship Id="rId82" Type="http://schemas.openxmlformats.org/officeDocument/2006/relationships/hyperlink" Target="https://www.viduklesbriketai.lt/" TargetMode="External"/><Relationship Id="rId81" Type="http://schemas.openxmlformats.org/officeDocument/2006/relationships/hyperlink" Target="http://www.tigruva.lt/" TargetMode="External"/><Relationship Id="rId1" Type="http://schemas.openxmlformats.org/officeDocument/2006/relationships/hyperlink" Target="mailto:info@irmarim.lt" TargetMode="External"/><Relationship Id="rId2" Type="http://schemas.openxmlformats.org/officeDocument/2006/relationships/hyperlink" Target="http://www.irmarim.lt/" TargetMode="External"/><Relationship Id="rId3" Type="http://schemas.openxmlformats.org/officeDocument/2006/relationships/hyperlink" Target="mailto:rimantas@viesve.lt" TargetMode="External"/><Relationship Id="rId4" Type="http://schemas.openxmlformats.org/officeDocument/2006/relationships/hyperlink" Target="http://www.viesve.lt/" TargetMode="External"/><Relationship Id="rId9" Type="http://schemas.openxmlformats.org/officeDocument/2006/relationships/hyperlink" Target="mailto:linas@stipas.lt" TargetMode="External"/><Relationship Id="rId5" Type="http://schemas.openxmlformats.org/officeDocument/2006/relationships/hyperlink" Target="mailto:g.kaminskas@gkf.lt" TargetMode="External"/><Relationship Id="rId6" Type="http://schemas.openxmlformats.org/officeDocument/2006/relationships/hyperlink" Target="https://wis.lt/" TargetMode="External"/><Relationship Id="rId7" Type="http://schemas.openxmlformats.org/officeDocument/2006/relationships/hyperlink" Target="mailto:rolandaspetrauskas66@gmail.com" TargetMode="External"/><Relationship Id="rId8" Type="http://schemas.openxmlformats.org/officeDocument/2006/relationships/hyperlink" Target="https://www.medienosgaminiai.com/" TargetMode="External"/><Relationship Id="rId73" Type="http://schemas.openxmlformats.org/officeDocument/2006/relationships/hyperlink" Target="http://www.mediresta.lt/en/" TargetMode="External"/><Relationship Id="rId72" Type="http://schemas.openxmlformats.org/officeDocument/2006/relationships/hyperlink" Target="http://aphagro.lt/" TargetMode="External"/><Relationship Id="rId75" Type="http://schemas.openxmlformats.org/officeDocument/2006/relationships/hyperlink" Target="https://edjusta.lt/" TargetMode="External"/><Relationship Id="rId74" Type="http://schemas.openxmlformats.org/officeDocument/2006/relationships/hyperlink" Target="mailto:artosas25@gmail.com" TargetMode="External"/><Relationship Id="rId77" Type="http://schemas.openxmlformats.org/officeDocument/2006/relationships/hyperlink" Target="https://multimeda.lt/" TargetMode="External"/><Relationship Id="rId76" Type="http://schemas.openxmlformats.org/officeDocument/2006/relationships/hyperlink" Target="https://www.alobera.lt/en/" TargetMode="External"/><Relationship Id="rId79" Type="http://schemas.openxmlformats.org/officeDocument/2006/relationships/hyperlink" Target="mailto:info@jurlota.lt" TargetMode="External"/><Relationship Id="rId78" Type="http://schemas.openxmlformats.org/officeDocument/2006/relationships/hyperlink" Target="https://energesman.lt/" TargetMode="External"/><Relationship Id="rId71" Type="http://schemas.openxmlformats.org/officeDocument/2006/relationships/hyperlink" Target="https://www.vedrana.lt/" TargetMode="External"/><Relationship Id="rId70" Type="http://schemas.openxmlformats.org/officeDocument/2006/relationships/hyperlink" Target="mailto:darius@hidrodeta.lt" TargetMode="External"/><Relationship Id="rId62" Type="http://schemas.openxmlformats.org/officeDocument/2006/relationships/hyperlink" Target="https://dvarmedis.lt/english" TargetMode="External"/><Relationship Id="rId61" Type="http://schemas.openxmlformats.org/officeDocument/2006/relationships/hyperlink" Target="mailto:dvarmedis@gmail.com" TargetMode="External"/><Relationship Id="rId64" Type="http://schemas.openxmlformats.org/officeDocument/2006/relationships/hyperlink" Target="http://www.irmarim.lt/" TargetMode="External"/><Relationship Id="rId63" Type="http://schemas.openxmlformats.org/officeDocument/2006/relationships/hyperlink" Target="mailto:info@irmarim.lt" TargetMode="External"/><Relationship Id="rId66" Type="http://schemas.openxmlformats.org/officeDocument/2006/relationships/hyperlink" Target="https://www.biomica.de/" TargetMode="External"/><Relationship Id="rId65" Type="http://schemas.openxmlformats.org/officeDocument/2006/relationships/hyperlink" Target="mailto:mantas@biomica.de" TargetMode="External"/><Relationship Id="rId68" Type="http://schemas.openxmlformats.org/officeDocument/2006/relationships/hyperlink" Target="mailto:info@juostmedis.lt" TargetMode="External"/><Relationship Id="rId67" Type="http://schemas.openxmlformats.org/officeDocument/2006/relationships/hyperlink" Target="mailto:Matulevicius.mindaugas@gmail.com" TargetMode="External"/><Relationship Id="rId60" Type="http://schemas.openxmlformats.org/officeDocument/2006/relationships/hyperlink" Target="http://www.paletten.lt/lt" TargetMode="External"/><Relationship Id="rId69" Type="http://schemas.openxmlformats.org/officeDocument/2006/relationships/hyperlink" Target="http://www.juostmedis.lt/" TargetMode="External"/><Relationship Id="rId51" Type="http://schemas.openxmlformats.org/officeDocument/2006/relationships/hyperlink" Target="mailto:Info@woodfactory.lt" TargetMode="External"/><Relationship Id="rId50" Type="http://schemas.openxmlformats.org/officeDocument/2006/relationships/hyperlink" Target="mailto:info@velstida.lt" TargetMode="External"/><Relationship Id="rId53" Type="http://schemas.openxmlformats.org/officeDocument/2006/relationships/hyperlink" Target="mailto:donatas.jankauskas@gelmesta.lt" TargetMode="External"/><Relationship Id="rId52" Type="http://schemas.openxmlformats.org/officeDocument/2006/relationships/hyperlink" Target="https://www.woodfactory.lt/" TargetMode="External"/><Relationship Id="rId55" Type="http://schemas.openxmlformats.org/officeDocument/2006/relationships/hyperlink" Target="mailto:dekobetonas@gmail.com" TargetMode="External"/><Relationship Id="rId54" Type="http://schemas.openxmlformats.org/officeDocument/2006/relationships/hyperlink" Target="https://gelmesta.lt/" TargetMode="External"/><Relationship Id="rId57" Type="http://schemas.openxmlformats.org/officeDocument/2006/relationships/hyperlink" Target="mailto:info@marsemus.lt" TargetMode="External"/><Relationship Id="rId56" Type="http://schemas.openxmlformats.org/officeDocument/2006/relationships/hyperlink" Target="https://www.dekobetonas.lt/" TargetMode="External"/><Relationship Id="rId59" Type="http://schemas.openxmlformats.org/officeDocument/2006/relationships/hyperlink" Target="mailto:info@paletten.lt" TargetMode="External"/><Relationship Id="rId58" Type="http://schemas.openxmlformats.org/officeDocument/2006/relationships/hyperlink" Target="http://www.marsemus.lt/" TargetMode="External"/></Relationships>
</file>

<file path=xl/worksheets/_rels/sheet13.xml.rels><?xml version="1.0" encoding="UTF-8" standalone="yes"?><Relationships xmlns="http://schemas.openxmlformats.org/package/2006/relationships"><Relationship Id="rId40" Type="http://schemas.openxmlformats.org/officeDocument/2006/relationships/hyperlink" Target="http://www.dretech.pl/" TargetMode="External"/><Relationship Id="rId42" Type="http://schemas.openxmlformats.org/officeDocument/2006/relationships/hyperlink" Target="http://www.jang-czesci.pl/podstrona,52-czesci_do_samochodow_ciezarowych.html" TargetMode="External"/><Relationship Id="rId41" Type="http://schemas.openxmlformats.org/officeDocument/2006/relationships/hyperlink" Target="https://www.prinz-polska.com.pl/" TargetMode="External"/><Relationship Id="rId44" Type="http://schemas.openxmlformats.org/officeDocument/2006/relationships/hyperlink" Target="http://www.gerka.com.pl/EN/index.html" TargetMode="External"/><Relationship Id="rId43" Type="http://schemas.openxmlformats.org/officeDocument/2006/relationships/hyperlink" Target="http://palety-wawrzyniak.pl/" TargetMode="External"/><Relationship Id="rId46" Type="http://schemas.openxmlformats.org/officeDocument/2006/relationships/hyperlink" Target="http://eco-wirex.pl/kontakt/kontakt" TargetMode="External"/><Relationship Id="rId45" Type="http://schemas.openxmlformats.org/officeDocument/2006/relationships/hyperlink" Target="http://janex-drewno.pl/" TargetMode="External"/><Relationship Id="rId107" Type="http://schemas.openxmlformats.org/officeDocument/2006/relationships/hyperlink" Target="mailto:s.urbanowicz@jvn-agri.pl" TargetMode="External"/><Relationship Id="rId106" Type="http://schemas.openxmlformats.org/officeDocument/2006/relationships/hyperlink" Target="mailto:marketing@lso.pl" TargetMode="External"/><Relationship Id="rId105" Type="http://schemas.openxmlformats.org/officeDocument/2006/relationships/hyperlink" Target="mailto:tomdrew@op.pl" TargetMode="External"/><Relationship Id="rId104" Type="http://schemas.openxmlformats.org/officeDocument/2006/relationships/hyperlink" Target="mailto:elwat@poczta.onet.pl" TargetMode="External"/><Relationship Id="rId109" Type="http://schemas.openxmlformats.org/officeDocument/2006/relationships/hyperlink" Target="mailto:biuro@dachcnc.pl" TargetMode="External"/><Relationship Id="rId108" Type="http://schemas.openxmlformats.org/officeDocument/2006/relationships/hyperlink" Target="mailto:biuro@rocpol.pl" TargetMode="External"/><Relationship Id="rId48" Type="http://schemas.openxmlformats.org/officeDocument/2006/relationships/hyperlink" Target="http://www.dachy-tartak.pl/" TargetMode="External"/><Relationship Id="rId47" Type="http://schemas.openxmlformats.org/officeDocument/2006/relationships/hyperlink" Target="https://maszynydodrewna.com.pl/" TargetMode="External"/><Relationship Id="rId49" Type="http://schemas.openxmlformats.org/officeDocument/2006/relationships/hyperlink" Target="http://wiazary.pl/" TargetMode="External"/><Relationship Id="rId103" Type="http://schemas.openxmlformats.org/officeDocument/2006/relationships/hyperlink" Target="mailto:Marcin.Salamon@msdw-tartak.pl" TargetMode="External"/><Relationship Id="rId102" Type="http://schemas.openxmlformats.org/officeDocument/2006/relationships/hyperlink" Target="mailto:Marian-artwik-56@wp.pl" TargetMode="External"/><Relationship Id="rId101" Type="http://schemas.openxmlformats.org/officeDocument/2006/relationships/hyperlink" Target="mailto:lukaszzerebiec@wp.pl" TargetMode="External"/><Relationship Id="rId100" Type="http://schemas.openxmlformats.org/officeDocument/2006/relationships/hyperlink" Target="mailto:greenfield@op.pl" TargetMode="External"/><Relationship Id="rId31" Type="http://schemas.openxmlformats.org/officeDocument/2006/relationships/hyperlink" Target="http://ftsolutions.info.pl/rurociagi-bez-spawania/" TargetMode="External"/><Relationship Id="rId30" Type="http://schemas.openxmlformats.org/officeDocument/2006/relationships/hyperlink" Target="mailto:wojciech.misz@ftsolutions.pl" TargetMode="External"/><Relationship Id="rId33" Type="http://schemas.openxmlformats.org/officeDocument/2006/relationships/hyperlink" Target="https://www.eurodoor.pl/" TargetMode="External"/><Relationship Id="rId32" Type="http://schemas.openxmlformats.org/officeDocument/2006/relationships/hyperlink" Target="mailto:maciejzub@eurodoor.krakow.pl" TargetMode="External"/><Relationship Id="rId35" Type="http://schemas.openxmlformats.org/officeDocument/2006/relationships/hyperlink" Target="mailto:pol-met@pol-met.pl" TargetMode="External"/><Relationship Id="rId34" Type="http://schemas.openxmlformats.org/officeDocument/2006/relationships/hyperlink" Target="https://tartakwengel.pl/" TargetMode="External"/><Relationship Id="rId37" Type="http://schemas.openxmlformats.org/officeDocument/2006/relationships/hyperlink" Target="https://jarexsh.pl/" TargetMode="External"/><Relationship Id="rId36" Type="http://schemas.openxmlformats.org/officeDocument/2006/relationships/hyperlink" Target="https://pol-met.com/" TargetMode="External"/><Relationship Id="rId39" Type="http://schemas.openxmlformats.org/officeDocument/2006/relationships/hyperlink" Target="http://www.okrywykartel.pl/" TargetMode="External"/><Relationship Id="rId38" Type="http://schemas.openxmlformats.org/officeDocument/2006/relationships/hyperlink" Target="mailto:jaroslaw@okrywykartel.pl" TargetMode="External"/><Relationship Id="rId20" Type="http://schemas.openxmlformats.org/officeDocument/2006/relationships/hyperlink" Target="http://www.drewmex.mnet.pl/" TargetMode="External"/><Relationship Id="rId22" Type="http://schemas.openxmlformats.org/officeDocument/2006/relationships/hyperlink" Target="https://www.tartakiskra.pl/" TargetMode="External"/><Relationship Id="rId21" Type="http://schemas.openxmlformats.org/officeDocument/2006/relationships/hyperlink" Target="mailto:tartak.iskra@vp.pl" TargetMode="External"/><Relationship Id="rId24" Type="http://schemas.openxmlformats.org/officeDocument/2006/relationships/hyperlink" Target="http://www.hydrew.com.pl/" TargetMode="External"/><Relationship Id="rId23" Type="http://schemas.openxmlformats.org/officeDocument/2006/relationships/hyperlink" Target="mailto:biuro@hydrew.com.pl" TargetMode="External"/><Relationship Id="rId129" Type="http://schemas.openxmlformats.org/officeDocument/2006/relationships/hyperlink" Target="mailto:kontakt@cormak.pl" TargetMode="External"/><Relationship Id="rId128" Type="http://schemas.openxmlformats.org/officeDocument/2006/relationships/hyperlink" Target="https://wegielsklep.pl/kontakt/" TargetMode="External"/><Relationship Id="rId127" Type="http://schemas.openxmlformats.org/officeDocument/2006/relationships/hyperlink" Target="mailto:zwrot@wegielsklep.pl" TargetMode="External"/><Relationship Id="rId126" Type="http://schemas.openxmlformats.org/officeDocument/2006/relationships/hyperlink" Target="https://www.dretech.eu/en/contact-en/" TargetMode="External"/><Relationship Id="rId26" Type="http://schemas.openxmlformats.org/officeDocument/2006/relationships/hyperlink" Target="mailto:central@oman.pl" TargetMode="External"/><Relationship Id="rId121" Type="http://schemas.openxmlformats.org/officeDocument/2006/relationships/hyperlink" Target="https://jbtrak.pl/kontakt" TargetMode="External"/><Relationship Id="rId25" Type="http://schemas.openxmlformats.org/officeDocument/2006/relationships/hyperlink" Target="http://woodfirst.com/joomla16/" TargetMode="External"/><Relationship Id="rId120" Type="http://schemas.openxmlformats.org/officeDocument/2006/relationships/hyperlink" Target="mailto:jbtrak@o2.pl" TargetMode="External"/><Relationship Id="rId28" Type="http://schemas.openxmlformats.org/officeDocument/2006/relationships/hyperlink" Target="mailto:tartak.kapala@o2.pl" TargetMode="External"/><Relationship Id="rId27" Type="http://schemas.openxmlformats.org/officeDocument/2006/relationships/hyperlink" Target="http://www.oman.eu/k/schody-strychowe/1" TargetMode="External"/><Relationship Id="rId125" Type="http://schemas.openxmlformats.org/officeDocument/2006/relationships/hyperlink" Target="mailto:info@dretech.eu" TargetMode="External"/><Relationship Id="rId29" Type="http://schemas.openxmlformats.org/officeDocument/2006/relationships/hyperlink" Target="https://www.tartakrybojady.pl/o-firmie/" TargetMode="External"/><Relationship Id="rId124" Type="http://schemas.openxmlformats.org/officeDocument/2006/relationships/hyperlink" Target="https://gaslux.pl/kontakt/" TargetMode="External"/><Relationship Id="rId123" Type="http://schemas.openxmlformats.org/officeDocument/2006/relationships/hyperlink" Target="mailto:info@gaslux.com.pl" TargetMode="External"/><Relationship Id="rId122" Type="http://schemas.openxmlformats.org/officeDocument/2006/relationships/hyperlink" Target="mailto:szymon.pawlus@bampton.pl" TargetMode="External"/><Relationship Id="rId95" Type="http://schemas.openxmlformats.org/officeDocument/2006/relationships/hyperlink" Target="mailto:traczpol@tlen.pl" TargetMode="External"/><Relationship Id="rId94" Type="http://schemas.openxmlformats.org/officeDocument/2006/relationships/hyperlink" Target="mailto:tguzik@poczta.onet.pl" TargetMode="External"/><Relationship Id="rId97" Type="http://schemas.openxmlformats.org/officeDocument/2006/relationships/hyperlink" Target="mailto:pasonwladyslaw@interia.pl" TargetMode="External"/><Relationship Id="rId96" Type="http://schemas.openxmlformats.org/officeDocument/2006/relationships/hyperlink" Target="mailto:januszkudaj@wp.pl" TargetMode="External"/><Relationship Id="rId11" Type="http://schemas.openxmlformats.org/officeDocument/2006/relationships/hyperlink" Target="http://www.paletyeuro.com.pl/" TargetMode="External"/><Relationship Id="rId99" Type="http://schemas.openxmlformats.org/officeDocument/2006/relationships/hyperlink" Target="mailto:eurostartrade@eurostartrade.com.pl" TargetMode="External"/><Relationship Id="rId10" Type="http://schemas.openxmlformats.org/officeDocument/2006/relationships/hyperlink" Target="https://tpdfrankowski.pl/en/" TargetMode="External"/><Relationship Id="rId98" Type="http://schemas.openxmlformats.org/officeDocument/2006/relationships/hyperlink" Target="mailto:biadki@wp.pl" TargetMode="External"/><Relationship Id="rId13" Type="http://schemas.openxmlformats.org/officeDocument/2006/relationships/hyperlink" Target="http://ats-maszyny.pl/zespol/" TargetMode="External"/><Relationship Id="rId12" Type="http://schemas.openxmlformats.org/officeDocument/2006/relationships/hyperlink" Target="https://norsutech.pl/" TargetMode="External"/><Relationship Id="rId91" Type="http://schemas.openxmlformats.org/officeDocument/2006/relationships/hyperlink" Target="mailto:fitrecykling@o2.pl" TargetMode="External"/><Relationship Id="rId90" Type="http://schemas.openxmlformats.org/officeDocument/2006/relationships/hyperlink" Target="mailto:mkryszczynski@wp.pl" TargetMode="External"/><Relationship Id="rId93" Type="http://schemas.openxmlformats.org/officeDocument/2006/relationships/hyperlink" Target="mailto:owczarek.artur@wp.pl" TargetMode="External"/><Relationship Id="rId92" Type="http://schemas.openxmlformats.org/officeDocument/2006/relationships/hyperlink" Target="mailto:pysia1675@wp.pl" TargetMode="External"/><Relationship Id="rId118" Type="http://schemas.openxmlformats.org/officeDocument/2006/relationships/hyperlink" Target="mailto:zwierucho@zwierucho.pl" TargetMode="External"/><Relationship Id="rId117" Type="http://schemas.openxmlformats.org/officeDocument/2006/relationships/hyperlink" Target="mailto:kaminskipellet@gmai.com" TargetMode="External"/><Relationship Id="rId116" Type="http://schemas.openxmlformats.org/officeDocument/2006/relationships/hyperlink" Target="mailto:zszuchnicki@wp.pl" TargetMode="External"/><Relationship Id="rId115" Type="http://schemas.openxmlformats.org/officeDocument/2006/relationships/hyperlink" Target="mailto:marcin@tartak-ryjewo.pl" TargetMode="External"/><Relationship Id="rId119" Type="http://schemas.openxmlformats.org/officeDocument/2006/relationships/hyperlink" Target="http://www.zwierucho.pl/pl/kontakt" TargetMode="External"/><Relationship Id="rId15" Type="http://schemas.openxmlformats.org/officeDocument/2006/relationships/hyperlink" Target="http://www.zwierucho.pl/pl/" TargetMode="External"/><Relationship Id="rId110" Type="http://schemas.openxmlformats.org/officeDocument/2006/relationships/hyperlink" Target="mailto:zmj@zmj.pl" TargetMode="External"/><Relationship Id="rId14" Type="http://schemas.openxmlformats.org/officeDocument/2006/relationships/hyperlink" Target="mailto:zwierucho@zwierucho.pl" TargetMode="External"/><Relationship Id="rId17" Type="http://schemas.openxmlformats.org/officeDocument/2006/relationships/hyperlink" Target="mailto:biuro@ppuhkocon.pl" TargetMode="External"/><Relationship Id="rId16" Type="http://schemas.openxmlformats.org/officeDocument/2006/relationships/hyperlink" Target="https://pl.kronospan-express.com/pl" TargetMode="External"/><Relationship Id="rId19" Type="http://schemas.openxmlformats.org/officeDocument/2006/relationships/hyperlink" Target="mailto:drewmex@onet.pl" TargetMode="External"/><Relationship Id="rId114" Type="http://schemas.openxmlformats.org/officeDocument/2006/relationships/hyperlink" Target="mailto:info@tartakligenza.pl" TargetMode="External"/><Relationship Id="rId18" Type="http://schemas.openxmlformats.org/officeDocument/2006/relationships/hyperlink" Target="http://kocon.ngb.pl/kontakt/" TargetMode="External"/><Relationship Id="rId113" Type="http://schemas.openxmlformats.org/officeDocument/2006/relationships/hyperlink" Target="mailto:m.sopel@gabi.home.pl" TargetMode="External"/><Relationship Id="rId112" Type="http://schemas.openxmlformats.org/officeDocument/2006/relationships/hyperlink" Target="mailto:mag.serwis@interia.pl" TargetMode="External"/><Relationship Id="rId111" Type="http://schemas.openxmlformats.org/officeDocument/2006/relationships/hyperlink" Target="mailto:aludra@vp.pl" TargetMode="External"/><Relationship Id="rId84" Type="http://schemas.openxmlformats.org/officeDocument/2006/relationships/hyperlink" Target="mailto:marcin-brzuzy@wp.pl" TargetMode="External"/><Relationship Id="rId83" Type="http://schemas.openxmlformats.org/officeDocument/2006/relationships/hyperlink" Target="mailto:vemkmr1@interia.pl" TargetMode="External"/><Relationship Id="rId86" Type="http://schemas.openxmlformats.org/officeDocument/2006/relationships/hyperlink" Target="mailto:patrykbachul@op.pl" TargetMode="External"/><Relationship Id="rId85" Type="http://schemas.openxmlformats.org/officeDocument/2006/relationships/hyperlink" Target="mailto:dolinadrewno@wp.pl" TargetMode="External"/><Relationship Id="rId88" Type="http://schemas.openxmlformats.org/officeDocument/2006/relationships/hyperlink" Target="mailto:ksobaszek@wp.pl" TargetMode="External"/><Relationship Id="rId87" Type="http://schemas.openxmlformats.org/officeDocument/2006/relationships/hyperlink" Target="mailto:arex1976@o2.pl" TargetMode="External"/><Relationship Id="rId89" Type="http://schemas.openxmlformats.org/officeDocument/2006/relationships/hyperlink" Target="mailto:marcin3633@vp.pl" TargetMode="External"/><Relationship Id="rId80" Type="http://schemas.openxmlformats.org/officeDocument/2006/relationships/hyperlink" Target="mailto:sebawro4@o2.pl" TargetMode="External"/><Relationship Id="rId82" Type="http://schemas.openxmlformats.org/officeDocument/2006/relationships/hyperlink" Target="mailto:nowak@lso.pl" TargetMode="External"/><Relationship Id="rId81" Type="http://schemas.openxmlformats.org/officeDocument/2006/relationships/hyperlink" Target="mailto:drewlan@wp.pl" TargetMode="External"/><Relationship Id="rId1" Type="http://schemas.openxmlformats.org/officeDocument/2006/relationships/hyperlink" Target="https://www.europarquet.pl/" TargetMode="External"/><Relationship Id="rId2" Type="http://schemas.openxmlformats.org/officeDocument/2006/relationships/hyperlink" Target="https://www.sobex.pl/" TargetMode="External"/><Relationship Id="rId3" Type="http://schemas.openxmlformats.org/officeDocument/2006/relationships/hyperlink" Target="https://www.glf.se/" TargetMode="External"/><Relationship Id="rId4" Type="http://schemas.openxmlformats.org/officeDocument/2006/relationships/hyperlink" Target="https://www.limbor.pl/" TargetMode="External"/><Relationship Id="rId9" Type="http://schemas.openxmlformats.org/officeDocument/2006/relationships/hyperlink" Target="https://primasort.biz/" TargetMode="External"/><Relationship Id="rId142" Type="http://schemas.openxmlformats.org/officeDocument/2006/relationships/table" Target="../tables/table1.xml"/><Relationship Id="rId140" Type="http://schemas.openxmlformats.org/officeDocument/2006/relationships/drawing" Target="../drawings/drawing13.xml"/><Relationship Id="rId5" Type="http://schemas.openxmlformats.org/officeDocument/2006/relationships/hyperlink" Target="https://www.drewnoland.eu/home" TargetMode="External"/><Relationship Id="rId6" Type="http://schemas.openxmlformats.org/officeDocument/2006/relationships/hyperlink" Target="http://www.telmex.com.pl/" TargetMode="External"/><Relationship Id="rId7" Type="http://schemas.openxmlformats.org/officeDocument/2006/relationships/hyperlink" Target="https://mardomgrupa.pl/en/" TargetMode="External"/><Relationship Id="rId8" Type="http://schemas.openxmlformats.org/officeDocument/2006/relationships/hyperlink" Target="https://ekobartek.pl/" TargetMode="External"/><Relationship Id="rId73" Type="http://schemas.openxmlformats.org/officeDocument/2006/relationships/hyperlink" Target="mailto:roman.biniek@o2.pl" TargetMode="External"/><Relationship Id="rId72" Type="http://schemas.openxmlformats.org/officeDocument/2006/relationships/hyperlink" Target="mailto:slaw29@poczta.onet.pl" TargetMode="External"/><Relationship Id="rId75" Type="http://schemas.openxmlformats.org/officeDocument/2006/relationships/hyperlink" Target="mailto:pawbed85@onet.pl" TargetMode="External"/><Relationship Id="rId74" Type="http://schemas.openxmlformats.org/officeDocument/2006/relationships/hyperlink" Target="mailto:skuzio@o2.pl" TargetMode="External"/><Relationship Id="rId77" Type="http://schemas.openxmlformats.org/officeDocument/2006/relationships/hyperlink" Target="mailto:wpiton@interia.pl" TargetMode="External"/><Relationship Id="rId76" Type="http://schemas.openxmlformats.org/officeDocument/2006/relationships/hyperlink" Target="mailto:molendak@interia.pl" TargetMode="External"/><Relationship Id="rId79" Type="http://schemas.openxmlformats.org/officeDocument/2006/relationships/hyperlink" Target="mailto:zedpol@wp.pl" TargetMode="External"/><Relationship Id="rId78" Type="http://schemas.openxmlformats.org/officeDocument/2006/relationships/hyperlink" Target="mailto:traczpol@tlen.pl" TargetMode="External"/><Relationship Id="rId71" Type="http://schemas.openxmlformats.org/officeDocument/2006/relationships/hyperlink" Target="mailto:argra.silosy@gmail.com" TargetMode="External"/><Relationship Id="rId70" Type="http://schemas.openxmlformats.org/officeDocument/2006/relationships/hyperlink" Target="mailto:k_smolinski@o2.pl" TargetMode="External"/><Relationship Id="rId139" Type="http://schemas.openxmlformats.org/officeDocument/2006/relationships/hyperlink" Target="https://ats-maszyny.pl/kontakt/" TargetMode="External"/><Relationship Id="rId138" Type="http://schemas.openxmlformats.org/officeDocument/2006/relationships/hyperlink" Target="https://maszyny-stolarskie.com.pl/kontakt/?srsltid=AfmBOopraVAMJc53vB-DFaPZLIgcbH1l5kRwk4l_sRr8P4cuYtFXcUGy" TargetMode="External"/><Relationship Id="rId137" Type="http://schemas.openxmlformats.org/officeDocument/2006/relationships/hyperlink" Target="mailto:info@maszynyjuszczyn.pl" TargetMode="External"/><Relationship Id="rId132" Type="http://schemas.openxmlformats.org/officeDocument/2006/relationships/hyperlink" Target="https://www.drewno.pl/kontakt.php" TargetMode="External"/><Relationship Id="rId131" Type="http://schemas.openxmlformats.org/officeDocument/2006/relationships/hyperlink" Target="mailto:redakcja@drewno.pl" TargetMode="External"/><Relationship Id="rId130" Type="http://schemas.openxmlformats.org/officeDocument/2006/relationships/hyperlink" Target="https://www.cormak.pl/pl/kontakt" TargetMode="External"/><Relationship Id="rId136" Type="http://schemas.openxmlformats.org/officeDocument/2006/relationships/hyperlink" Target="https://www.prawda.net.pl/contact" TargetMode="External"/><Relationship Id="rId135" Type="http://schemas.openxmlformats.org/officeDocument/2006/relationships/hyperlink" Target="http://nd-fronty.pl/index.php/kontakt" TargetMode="External"/><Relationship Id="rId134" Type="http://schemas.openxmlformats.org/officeDocument/2006/relationships/hyperlink" Target="mailto:biuro@nd-fronty.pl" TargetMode="External"/><Relationship Id="rId133" Type="http://schemas.openxmlformats.org/officeDocument/2006/relationships/hyperlink" Target="http://tartak-kocon.pl/kontakt/" TargetMode="External"/><Relationship Id="rId62" Type="http://schemas.openxmlformats.org/officeDocument/2006/relationships/hyperlink" Target="mailto:drozdex@gmail.com" TargetMode="External"/><Relationship Id="rId61" Type="http://schemas.openxmlformats.org/officeDocument/2006/relationships/hyperlink" Target="https://czemar.pl/pl/" TargetMode="External"/><Relationship Id="rId64" Type="http://schemas.openxmlformats.org/officeDocument/2006/relationships/hyperlink" Target="http://partner-holz.com/" TargetMode="External"/><Relationship Id="rId63" Type="http://schemas.openxmlformats.org/officeDocument/2006/relationships/hyperlink" Target="http://www.drozdex.pl/index.php" TargetMode="External"/><Relationship Id="rId66" Type="http://schemas.openxmlformats.org/officeDocument/2006/relationships/hyperlink" Target="http://atstools.pl/" TargetMode="External"/><Relationship Id="rId65" Type="http://schemas.openxmlformats.org/officeDocument/2006/relationships/hyperlink" Target="http://www.anwa.biz/?fbclid=IwAR0y5cvA0sDc98HSf73xn-KM8WNixXGLwAcPXseldcQw7wfj5zpvz6vEGts" TargetMode="External"/><Relationship Id="rId68" Type="http://schemas.openxmlformats.org/officeDocument/2006/relationships/hyperlink" Target="http://join-tech.pl/" TargetMode="External"/><Relationship Id="rId67" Type="http://schemas.openxmlformats.org/officeDocument/2006/relationships/hyperlink" Target="http://ats-maszyny.pl/" TargetMode="External"/><Relationship Id="rId60" Type="http://schemas.openxmlformats.org/officeDocument/2006/relationships/hyperlink" Target="http://www.magma-znicz.pl/o,3,ekologia.html" TargetMode="External"/><Relationship Id="rId69" Type="http://schemas.openxmlformats.org/officeDocument/2006/relationships/hyperlink" Target="mailto:stopa-poland@protonmail.com" TargetMode="External"/><Relationship Id="rId51" Type="http://schemas.openxmlformats.org/officeDocument/2006/relationships/hyperlink" Target="mailto:bk@elektrorecykling.pl" TargetMode="External"/><Relationship Id="rId50" Type="http://schemas.openxmlformats.org/officeDocument/2006/relationships/hyperlink" Target="https://tartaklulkowo.pl/" TargetMode="External"/><Relationship Id="rId53" Type="http://schemas.openxmlformats.org/officeDocument/2006/relationships/hyperlink" Target="https://www.htu.com.pl/o-firmie" TargetMode="External"/><Relationship Id="rId52" Type="http://schemas.openxmlformats.org/officeDocument/2006/relationships/hyperlink" Target="http://www.elektrorecykling.pl/" TargetMode="External"/><Relationship Id="rId55" Type="http://schemas.openxmlformats.org/officeDocument/2006/relationships/hyperlink" Target="http://novigo.pl/en/suppliers-wanted/" TargetMode="External"/><Relationship Id="rId54" Type="http://schemas.openxmlformats.org/officeDocument/2006/relationships/hyperlink" Target="http://www.domydrewar.pl/" TargetMode="External"/><Relationship Id="rId57" Type="http://schemas.openxmlformats.org/officeDocument/2006/relationships/hyperlink" Target="http://novigo.pl/" TargetMode="External"/><Relationship Id="rId56" Type="http://schemas.openxmlformats.org/officeDocument/2006/relationships/hyperlink" Target="https://www.natura.pl/produkt/komplet-standard/" TargetMode="External"/><Relationship Id="rId59" Type="http://schemas.openxmlformats.org/officeDocument/2006/relationships/hyperlink" Target="mailto:henryk.maciejczyk@magma-znicz.pl" TargetMode="External"/><Relationship Id="rId58" Type="http://schemas.openxmlformats.org/officeDocument/2006/relationships/hyperlink" Target="http://www.silvan-spzoo.pl/" TargetMode="External"/></Relationships>
</file>

<file path=xl/worksheets/_rels/sheet14.xml.rels><?xml version="1.0" encoding="UTF-8" standalone="yes"?><Relationships xmlns="http://schemas.openxmlformats.org/package/2006/relationships"><Relationship Id="rId11" Type="http://schemas.openxmlformats.org/officeDocument/2006/relationships/hyperlink" Target="mailto:vanzari@dktgroup.ro" TargetMode="External"/><Relationship Id="rId10" Type="http://schemas.openxmlformats.org/officeDocument/2006/relationships/hyperlink" Target="http://gardeniaconstruct.ro/contact.html" TargetMode="External"/><Relationship Id="rId13" Type="http://schemas.openxmlformats.org/officeDocument/2006/relationships/hyperlink" Target="https://www.fortunaforest.ro/contact.php" TargetMode="External"/><Relationship Id="rId12" Type="http://schemas.openxmlformats.org/officeDocument/2006/relationships/hyperlink" Target="https://dktgroup.ro/contact/" TargetMode="External"/><Relationship Id="rId15" Type="http://schemas.openxmlformats.org/officeDocument/2006/relationships/drawing" Target="../drawings/drawing14.xml"/><Relationship Id="rId14" Type="http://schemas.openxmlformats.org/officeDocument/2006/relationships/hyperlink" Target="https://en.saniral.ro/contact-us/" TargetMode="External"/><Relationship Id="rId1" Type="http://schemas.openxmlformats.org/officeDocument/2006/relationships/hyperlink" Target="mailto:viorel.popescu@expansion.ro" TargetMode="External"/><Relationship Id="rId2" Type="http://schemas.openxmlformats.org/officeDocument/2006/relationships/hyperlink" Target="https://www.expansion.ro/company" TargetMode="External"/><Relationship Id="rId3" Type="http://schemas.openxmlformats.org/officeDocument/2006/relationships/hyperlink" Target="http://www.rezkomar.ro/home.html" TargetMode="External"/><Relationship Id="rId4" Type="http://schemas.openxmlformats.org/officeDocument/2006/relationships/hyperlink" Target="https://www.promob-trading.ro/contact/" TargetMode="External"/><Relationship Id="rId9" Type="http://schemas.openxmlformats.org/officeDocument/2006/relationships/hyperlink" Target="mailto:office@gardeniaconstruct.ro" TargetMode="External"/><Relationship Id="rId5" Type="http://schemas.openxmlformats.org/officeDocument/2006/relationships/hyperlink" Target="mailto:copetdinex@gmail.com" TargetMode="External"/><Relationship Id="rId6" Type="http://schemas.openxmlformats.org/officeDocument/2006/relationships/hyperlink" Target="http://copetdinex.com/" TargetMode="External"/><Relationship Id="rId7" Type="http://schemas.openxmlformats.org/officeDocument/2006/relationships/hyperlink" Target="mailto:saniralbogdanesti@yahoo.ro" TargetMode="External"/><Relationship Id="rId8" Type="http://schemas.openxmlformats.org/officeDocument/2006/relationships/hyperlink" Target="https://silvaniabn.ro/contact" TargetMode="External"/></Relationships>
</file>

<file path=xl/worksheets/_rels/sheet15.xml.rels><?xml version="1.0" encoding="UTF-8" standalone="yes"?><Relationships xmlns="http://schemas.openxmlformats.org/package/2006/relationships"><Relationship Id="rId40" Type="http://schemas.openxmlformats.org/officeDocument/2006/relationships/hyperlink" Target="https://www.sfh-fischer.de/Impressum/" TargetMode="External"/><Relationship Id="rId42" Type="http://schemas.openxmlformats.org/officeDocument/2006/relationships/hyperlink" Target="http://www.jb-maschinen-gmbh.de/Maschinen/Komplette_Sagewerke/komplette_sagewerke.html" TargetMode="External"/><Relationship Id="rId41" Type="http://schemas.openxmlformats.org/officeDocument/2006/relationships/hyperlink" Target="https://quin-tech.de/" TargetMode="External"/><Relationship Id="rId44" Type="http://schemas.openxmlformats.org/officeDocument/2006/relationships/hyperlink" Target="https://www.saegewerk-foersch.de/" TargetMode="External"/><Relationship Id="rId43" Type="http://schemas.openxmlformats.org/officeDocument/2006/relationships/hyperlink" Target="https://hwm-maschinen.de/" TargetMode="External"/><Relationship Id="rId46" Type="http://schemas.openxmlformats.org/officeDocument/2006/relationships/hyperlink" Target="http://hogra-holz.com/ansprechpartner" TargetMode="External"/><Relationship Id="rId45" Type="http://schemas.openxmlformats.org/officeDocument/2006/relationships/hyperlink" Target="mailto:gramlich.felix@hogra-holz.de" TargetMode="External"/><Relationship Id="rId48" Type="http://schemas.openxmlformats.org/officeDocument/2006/relationships/hyperlink" Target="http://www.iholz.com/german/produkte.htm" TargetMode="External"/><Relationship Id="rId47" Type="http://schemas.openxmlformats.org/officeDocument/2006/relationships/hyperlink" Target="http://pfeifer-langen.com/" TargetMode="External"/><Relationship Id="rId49" Type="http://schemas.openxmlformats.org/officeDocument/2006/relationships/hyperlink" Target="https://www.ksb-stroppel.com/" TargetMode="External"/><Relationship Id="rId31" Type="http://schemas.openxmlformats.org/officeDocument/2006/relationships/hyperlink" Target="mailto:info@saegewerk-staiger.de" TargetMode="External"/><Relationship Id="rId30" Type="http://schemas.openxmlformats.org/officeDocument/2006/relationships/hyperlink" Target="https://www.alpenimpex.de/" TargetMode="External"/><Relationship Id="rId33" Type="http://schemas.openxmlformats.org/officeDocument/2006/relationships/hyperlink" Target="mailto:mail@saegewerk-schmidt-tann.de" TargetMode="External"/><Relationship Id="rId32" Type="http://schemas.openxmlformats.org/officeDocument/2006/relationships/hyperlink" Target="https://www.saegewerk-staiger.de/" TargetMode="External"/><Relationship Id="rId35" Type="http://schemas.openxmlformats.org/officeDocument/2006/relationships/hyperlink" Target="mailto:rolf.hoffmann@alfha.de" TargetMode="External"/><Relationship Id="rId34" Type="http://schemas.openxmlformats.org/officeDocument/2006/relationships/hyperlink" Target="http://www.saegewerk-schmidt-tann.de/" TargetMode="External"/><Relationship Id="rId37" Type="http://schemas.openxmlformats.org/officeDocument/2006/relationships/hyperlink" Target="http://www.jja-holzwerkstatt.de/" TargetMode="External"/><Relationship Id="rId36" Type="http://schemas.openxmlformats.org/officeDocument/2006/relationships/hyperlink" Target="http://www.alfha.de/impressum.html" TargetMode="External"/><Relationship Id="rId39" Type="http://schemas.openxmlformats.org/officeDocument/2006/relationships/hyperlink" Target="https://www.iselideutschland.de/" TargetMode="External"/><Relationship Id="rId38" Type="http://schemas.openxmlformats.org/officeDocument/2006/relationships/hyperlink" Target="https://www.vimesco.de/produkt-galerie/" TargetMode="External"/><Relationship Id="rId20" Type="http://schemas.openxmlformats.org/officeDocument/2006/relationships/hyperlink" Target="https://www.kieferholz.de/" TargetMode="External"/><Relationship Id="rId22" Type="http://schemas.openxmlformats.org/officeDocument/2006/relationships/hyperlink" Target="https://www.saegewerk-harling.de/" TargetMode="External"/><Relationship Id="rId21" Type="http://schemas.openxmlformats.org/officeDocument/2006/relationships/hyperlink" Target="mailto:mharling@saegewerk-harling.de" TargetMode="External"/><Relationship Id="rId24" Type="http://schemas.openxmlformats.org/officeDocument/2006/relationships/hyperlink" Target="http://www.holz-lex.de/" TargetMode="External"/><Relationship Id="rId23" Type="http://schemas.openxmlformats.org/officeDocument/2006/relationships/hyperlink" Target="mailto:info@holz-lex.de" TargetMode="External"/><Relationship Id="rId26" Type="http://schemas.openxmlformats.org/officeDocument/2006/relationships/hyperlink" Target="https://www.holz-steeb.de/" TargetMode="External"/><Relationship Id="rId25" Type="http://schemas.openxmlformats.org/officeDocument/2006/relationships/hyperlink" Target="mailto:info@holz-steeb.de" TargetMode="External"/><Relationship Id="rId28" Type="http://schemas.openxmlformats.org/officeDocument/2006/relationships/hyperlink" Target="http://www.holz-heiler.de/" TargetMode="External"/><Relationship Id="rId27" Type="http://schemas.openxmlformats.org/officeDocument/2006/relationships/hyperlink" Target="mailto:info@holz-heiler.de" TargetMode="External"/><Relationship Id="rId29" Type="http://schemas.openxmlformats.org/officeDocument/2006/relationships/hyperlink" Target="mailto:info@alpenimpex.de" TargetMode="External"/><Relationship Id="rId11" Type="http://schemas.openxmlformats.org/officeDocument/2006/relationships/hyperlink" Target="https://ea-plastic-technology.com/en/home/" TargetMode="External"/><Relationship Id="rId10" Type="http://schemas.openxmlformats.org/officeDocument/2006/relationships/hyperlink" Target="https://www.nied-holztechnik.de/" TargetMode="External"/><Relationship Id="rId13" Type="http://schemas.openxmlformats.org/officeDocument/2006/relationships/hyperlink" Target="https://www.ehrenreich-holz.de/" TargetMode="External"/><Relationship Id="rId12" Type="http://schemas.openxmlformats.org/officeDocument/2006/relationships/hyperlink" Target="https://holtmeyer.net/" TargetMode="External"/><Relationship Id="rId15" Type="http://schemas.openxmlformats.org/officeDocument/2006/relationships/hyperlink" Target="https://individuell-garagen-gmbh.business.site/" TargetMode="External"/><Relationship Id="rId14" Type="http://schemas.openxmlformats.org/officeDocument/2006/relationships/hyperlink" Target="http://scheibner-maschinen.de/" TargetMode="External"/><Relationship Id="rId17" Type="http://schemas.openxmlformats.org/officeDocument/2006/relationships/hyperlink" Target="http://hofgmbh.de/ru/" TargetMode="External"/><Relationship Id="rId16" Type="http://schemas.openxmlformats.org/officeDocument/2006/relationships/hyperlink" Target="mailto:info@hof-wood.de" TargetMode="External"/><Relationship Id="rId19" Type="http://schemas.openxmlformats.org/officeDocument/2006/relationships/hyperlink" Target="https://www.saegewerk-christl.de/" TargetMode="External"/><Relationship Id="rId18" Type="http://schemas.openxmlformats.org/officeDocument/2006/relationships/hyperlink" Target="mailto:info@saegewerk-christl.de" TargetMode="External"/><Relationship Id="rId1" Type="http://schemas.openxmlformats.org/officeDocument/2006/relationships/hyperlink" Target="https://www.muenchinger-holz.de/" TargetMode="External"/><Relationship Id="rId2" Type="http://schemas.openxmlformats.org/officeDocument/2006/relationships/hyperlink" Target="https://mercerint.com/our-operations/mercer-timber-products/" TargetMode="External"/><Relationship Id="rId3" Type="http://schemas.openxmlformats.org/officeDocument/2006/relationships/hyperlink" Target="https://www.noka.de/" TargetMode="External"/><Relationship Id="rId4" Type="http://schemas.openxmlformats.org/officeDocument/2006/relationships/hyperlink" Target="https://koeberleholz.wixsite.com/sgewerkkberle" TargetMode="External"/><Relationship Id="rId9" Type="http://schemas.openxmlformats.org/officeDocument/2006/relationships/hyperlink" Target="https://www.tuga-holztech.de/" TargetMode="External"/><Relationship Id="rId5" Type="http://schemas.openxmlformats.org/officeDocument/2006/relationships/hyperlink" Target="http://co.kg/" TargetMode="External"/><Relationship Id="rId6" Type="http://schemas.openxmlformats.org/officeDocument/2006/relationships/hyperlink" Target="https://www.ruhlandt-holz.com/" TargetMode="External"/><Relationship Id="rId7" Type="http://schemas.openxmlformats.org/officeDocument/2006/relationships/hyperlink" Target="https://www.saegewerk-kaufmann.com/de/" TargetMode="External"/><Relationship Id="rId8" Type="http://schemas.openxmlformats.org/officeDocument/2006/relationships/hyperlink" Target="http://www.adam-power-systems-gmbh.com/" TargetMode="External"/><Relationship Id="rId73" Type="http://schemas.openxmlformats.org/officeDocument/2006/relationships/hyperlink" Target="https://www.liesen.com/en/kontakt" TargetMode="External"/><Relationship Id="rId72" Type="http://schemas.openxmlformats.org/officeDocument/2006/relationships/hyperlink" Target="https://www.heinen.biz" TargetMode="External"/><Relationship Id="rId75" Type="http://schemas.openxmlformats.org/officeDocument/2006/relationships/hyperlink" Target="https://www.muench-edelstahl-gmbh.de/en/contact/" TargetMode="External"/><Relationship Id="rId74" Type="http://schemas.openxmlformats.org/officeDocument/2006/relationships/hyperlink" Target="mailto:info@muench-gmbh.net" TargetMode="External"/><Relationship Id="rId76" Type="http://schemas.openxmlformats.org/officeDocument/2006/relationships/drawing" Target="../drawings/drawing15.xml"/><Relationship Id="rId78" Type="http://schemas.openxmlformats.org/officeDocument/2006/relationships/table" Target="../tables/table2.xml"/><Relationship Id="rId71" Type="http://schemas.openxmlformats.org/officeDocument/2006/relationships/hyperlink" Target="mailto:alexey.borodulin@heinen.biz" TargetMode="External"/><Relationship Id="rId70" Type="http://schemas.openxmlformats.org/officeDocument/2006/relationships/hyperlink" Target="https://www.saegewerk-fuessenich.de/contact.html" TargetMode="External"/><Relationship Id="rId62" Type="http://schemas.openxmlformats.org/officeDocument/2006/relationships/hyperlink" Target="https://www.hoechsmann.com/" TargetMode="External"/><Relationship Id="rId61" Type="http://schemas.openxmlformats.org/officeDocument/2006/relationships/hyperlink" Target="mailto:alexander.gmach@holzwerke-gmach.de" TargetMode="External"/><Relationship Id="rId64" Type="http://schemas.openxmlformats.org/officeDocument/2006/relationships/hyperlink" Target="https://holzmanufaktur.com/pages/kontakt-zur-holzmanufaktur" TargetMode="External"/><Relationship Id="rId63" Type="http://schemas.openxmlformats.org/officeDocument/2006/relationships/hyperlink" Target="https://mytcigroup.com/en/contact/" TargetMode="External"/><Relationship Id="rId66" Type="http://schemas.openxmlformats.org/officeDocument/2006/relationships/hyperlink" Target="https://roettenbach-bei-schwabach.stadtbranchenbuch.com/5508669.html" TargetMode="External"/><Relationship Id="rId65" Type="http://schemas.openxmlformats.org/officeDocument/2006/relationships/hyperlink" Target="https://axel-wirth-maschinen.de/kontakt/" TargetMode="External"/><Relationship Id="rId68" Type="http://schemas.openxmlformats.org/officeDocument/2006/relationships/hyperlink" Target="https://www.mrs-greifer.de/de/kontakt/kontakt.html" TargetMode="External"/><Relationship Id="rId67" Type="http://schemas.openxmlformats.org/officeDocument/2006/relationships/hyperlink" Target="mailto:info@mrs-greifer.de" TargetMode="External"/><Relationship Id="rId60" Type="http://schemas.openxmlformats.org/officeDocument/2006/relationships/hyperlink" Target="mailto:info@saegewerk-meier.de" TargetMode="External"/><Relationship Id="rId69" Type="http://schemas.openxmlformats.org/officeDocument/2006/relationships/hyperlink" Target="mailto:info@saegewerk-fuessenich.de" TargetMode="External"/><Relationship Id="rId51" Type="http://schemas.openxmlformats.org/officeDocument/2006/relationships/hyperlink" Target="mailto:modlmeyr@outlook.de" TargetMode="External"/><Relationship Id="rId50" Type="http://schemas.openxmlformats.org/officeDocument/2006/relationships/hyperlink" Target="http://www.mueggenburg.com/" TargetMode="External"/><Relationship Id="rId53" Type="http://schemas.openxmlformats.org/officeDocument/2006/relationships/hyperlink" Target="mailto:forst-seuss@web.de" TargetMode="External"/><Relationship Id="rId52" Type="http://schemas.openxmlformats.org/officeDocument/2006/relationships/hyperlink" Target="mailto:info-nexus@gmx.de" TargetMode="External"/><Relationship Id="rId55" Type="http://schemas.openxmlformats.org/officeDocument/2006/relationships/hyperlink" Target="mailto:elawyr@web.de" TargetMode="External"/><Relationship Id="rId54" Type="http://schemas.openxmlformats.org/officeDocument/2006/relationships/hyperlink" Target="mailto:sarahim@freenet.de" TargetMode="External"/><Relationship Id="rId57" Type="http://schemas.openxmlformats.org/officeDocument/2006/relationships/hyperlink" Target="mailto:saizjohannes@web.de" TargetMode="External"/><Relationship Id="rId56" Type="http://schemas.openxmlformats.org/officeDocument/2006/relationships/hyperlink" Target="mailto:bruckmuelner@t-online.de" TargetMode="External"/><Relationship Id="rId59" Type="http://schemas.openxmlformats.org/officeDocument/2006/relationships/hyperlink" Target="http://www.swentum.com/" TargetMode="External"/><Relationship Id="rId58" Type="http://schemas.openxmlformats.org/officeDocument/2006/relationships/hyperlink" Target="mailto:d.zimmer@swentum.com" TargetMode="External"/></Relationships>
</file>

<file path=xl/worksheets/_rels/sheet16.xml.rels><?xml version="1.0" encoding="UTF-8" standalone="yes"?><Relationships xmlns="http://schemas.openxmlformats.org/package/2006/relationships"><Relationship Id="rId20" Type="http://schemas.openxmlformats.org/officeDocument/2006/relationships/hyperlink" Target="mailto:myynti@okkosenpuutuote.com" TargetMode="External"/><Relationship Id="rId22" Type="http://schemas.openxmlformats.org/officeDocument/2006/relationships/hyperlink" Target="mailto:myynti@partaharju.fi" TargetMode="External"/><Relationship Id="rId21" Type="http://schemas.openxmlformats.org/officeDocument/2006/relationships/hyperlink" Target="http://www.woodmachinerycenter.com/" TargetMode="External"/><Relationship Id="rId24" Type="http://schemas.openxmlformats.org/officeDocument/2006/relationships/hyperlink" Target="mailto:mikko.ollila1@gmail.com" TargetMode="External"/><Relationship Id="rId23" Type="http://schemas.openxmlformats.org/officeDocument/2006/relationships/hyperlink" Target="https://partaharju.fi/en/contact/" TargetMode="External"/><Relationship Id="rId26" Type="http://schemas.openxmlformats.org/officeDocument/2006/relationships/drawing" Target="../drawings/drawing16.xml"/><Relationship Id="rId25" Type="http://schemas.openxmlformats.org/officeDocument/2006/relationships/hyperlink" Target="https://www.sahauspalveluollila.fi/" TargetMode="External"/><Relationship Id="rId11" Type="http://schemas.openxmlformats.org/officeDocument/2006/relationships/hyperlink" Target="https://www.kuusistogroup.com/en/home/" TargetMode="External"/><Relationship Id="rId10" Type="http://schemas.openxmlformats.org/officeDocument/2006/relationships/hyperlink" Target="http://www.pkarvonen.fi/index.php?page=Palvelut&amp;sivu=sivu&amp;tunnus=3&amp;lang=fi" TargetMode="External"/><Relationship Id="rId13" Type="http://schemas.openxmlformats.org/officeDocument/2006/relationships/hyperlink" Target="http://www.koskisen.com/" TargetMode="External"/><Relationship Id="rId12" Type="http://schemas.openxmlformats.org/officeDocument/2006/relationships/hyperlink" Target="mailto:lassi.santala@koskisen.com" TargetMode="External"/><Relationship Id="rId15" Type="http://schemas.openxmlformats.org/officeDocument/2006/relationships/hyperlink" Target="mailto:antti.sarajarvi@aswood.fi" TargetMode="External"/><Relationship Id="rId14" Type="http://schemas.openxmlformats.org/officeDocument/2006/relationships/hyperlink" Target="mailto:mikko.ollila1@gmail.com" TargetMode="External"/><Relationship Id="rId17" Type="http://schemas.openxmlformats.org/officeDocument/2006/relationships/hyperlink" Target="http://www.westwood.fi/" TargetMode="External"/><Relationship Id="rId16" Type="http://schemas.openxmlformats.org/officeDocument/2006/relationships/hyperlink" Target="mailto:rickard.snellman@westwood.fi" TargetMode="External"/><Relationship Id="rId19" Type="http://schemas.openxmlformats.org/officeDocument/2006/relationships/hyperlink" Target="http://www.kuhmo.eu/" TargetMode="External"/><Relationship Id="rId18" Type="http://schemas.openxmlformats.org/officeDocument/2006/relationships/hyperlink" Target="mailto:tommi.ruha@kuhmo.eu" TargetMode="External"/><Relationship Id="rId1" Type="http://schemas.openxmlformats.org/officeDocument/2006/relationships/hyperlink" Target="http://niemitalo.fi/" TargetMode="External"/><Relationship Id="rId2" Type="http://schemas.openxmlformats.org/officeDocument/2006/relationships/hyperlink" Target="https://foretec-oy.business.site/?utm_source=gmb&amp;utm_medium=referral" TargetMode="External"/><Relationship Id="rId3" Type="http://schemas.openxmlformats.org/officeDocument/2006/relationships/hyperlink" Target="https://fmtimber.fi/" TargetMode="External"/><Relationship Id="rId4" Type="http://schemas.openxmlformats.org/officeDocument/2006/relationships/hyperlink" Target="https://www.puustako.fi/" TargetMode="External"/><Relationship Id="rId9" Type="http://schemas.openxmlformats.org/officeDocument/2006/relationships/hyperlink" Target="https://www.doorteam.fi/" TargetMode="External"/><Relationship Id="rId5" Type="http://schemas.openxmlformats.org/officeDocument/2006/relationships/hyperlink" Target="https://www.geneset.fi/" TargetMode="External"/><Relationship Id="rId6" Type="http://schemas.openxmlformats.org/officeDocument/2006/relationships/hyperlink" Target="https://www.billetti.com/" TargetMode="External"/><Relationship Id="rId7" Type="http://schemas.openxmlformats.org/officeDocument/2006/relationships/hyperlink" Target="https://www.chicagowood.fi/" TargetMode="External"/><Relationship Id="rId8" Type="http://schemas.openxmlformats.org/officeDocument/2006/relationships/hyperlink" Target="https://www.lujapuu.fi/" TargetMode="External"/></Relationships>
</file>

<file path=xl/worksheets/_rels/sheet17.xml.rels><?xml version="1.0" encoding="UTF-8" standalone="yes"?><Relationships xmlns="http://schemas.openxmlformats.org/package/2006/relationships"><Relationship Id="rId40" Type="http://schemas.openxmlformats.org/officeDocument/2006/relationships/hyperlink" Target="http://www.dewi.se/" TargetMode="External"/><Relationship Id="rId42" Type="http://schemas.openxmlformats.org/officeDocument/2006/relationships/hyperlink" Target="https://www.grandforest.se/contact/" TargetMode="External"/><Relationship Id="rId41" Type="http://schemas.openxmlformats.org/officeDocument/2006/relationships/hyperlink" Target="https://www.hedlundstimber.se/kontakta-oss/" TargetMode="External"/><Relationship Id="rId44" Type="http://schemas.openxmlformats.org/officeDocument/2006/relationships/hyperlink" Target="mailto:miikka.kotilainen@hiil.fi" TargetMode="External"/><Relationship Id="rId43" Type="http://schemas.openxmlformats.org/officeDocument/2006/relationships/hyperlink" Target="https://www.grandforest.se/contact/" TargetMode="External"/><Relationship Id="rId46" Type="http://schemas.openxmlformats.org/officeDocument/2006/relationships/hyperlink" Target="mailto:export@ash.com.au" TargetMode="External"/><Relationship Id="rId45" Type="http://schemas.openxmlformats.org/officeDocument/2006/relationships/hyperlink" Target="https://hiil.fi/en/contact-us/" TargetMode="External"/><Relationship Id="rId48" Type="http://schemas.openxmlformats.org/officeDocument/2006/relationships/hyperlink" Target="mailto:mats.bergh@hedlunda.com" TargetMode="External"/><Relationship Id="rId47" Type="http://schemas.openxmlformats.org/officeDocument/2006/relationships/hyperlink" Target="https://ash.com.au/contact/" TargetMode="External"/><Relationship Id="rId49" Type="http://schemas.openxmlformats.org/officeDocument/2006/relationships/hyperlink" Target="https://hedlunda.com/en/kontakt/" TargetMode="External"/><Relationship Id="rId31" Type="http://schemas.openxmlformats.org/officeDocument/2006/relationships/hyperlink" Target="mailto:per.jansson91@gmail.com" TargetMode="External"/><Relationship Id="rId30" Type="http://schemas.openxmlformats.org/officeDocument/2006/relationships/hyperlink" Target="http://www.trateam.se/kontakta_oss.html" TargetMode="External"/><Relationship Id="rId33" Type="http://schemas.openxmlformats.org/officeDocument/2006/relationships/hyperlink" Target="http://www.engbergsfast.se/" TargetMode="External"/><Relationship Id="rId32" Type="http://schemas.openxmlformats.org/officeDocument/2006/relationships/hyperlink" Target="mailto:info@engbergsfast.se" TargetMode="External"/><Relationship Id="rId35" Type="http://schemas.openxmlformats.org/officeDocument/2006/relationships/hyperlink" Target="http://www.elegroup.se/" TargetMode="External"/><Relationship Id="rId34" Type="http://schemas.openxmlformats.org/officeDocument/2006/relationships/hyperlink" Target="mailto:joel.teodorsson@elegroup.se" TargetMode="External"/><Relationship Id="rId37" Type="http://schemas.openxmlformats.org/officeDocument/2006/relationships/hyperlink" Target="https://www.google.com/search?q=falkenberg+wood&amp;client=safari&amp;sca_esv=599751626&amp;rls=en&amp;ei=4kGqZer9GsfbwPAP9bOPsAg&amp;ved=0ahUKEwjq9sXekumDAxXHLRAIHfXZA4YQ4dUDCA8&amp;uact=5&amp;oq=falkenberg+wood&amp;gs_lp=Egxnd3Mtd2l6LXNlcnAiD2ZhbGtlbmJlcmcgd29vZDIEEAAYHjIEEAAYHjIGEAAYCBgeMgYQABgIGB4yBhAAGAgYHjIGEAAYCBgeSLodUNIEWLgccAF4AJABAJgBaqABhAKqAQMyLjG4AQPIAQD4AQHCAgYQABgeGA3CAggQABgIGB4YDcICBhAAGAcYHuIDBBgBIEGIBgE&amp;sclient=gws-wiz-serp" TargetMode="External"/><Relationship Id="rId36" Type="http://schemas.openxmlformats.org/officeDocument/2006/relationships/hyperlink" Target="mailto:falkenbergwood@gmail.com" TargetMode="External"/><Relationship Id="rId39" Type="http://schemas.openxmlformats.org/officeDocument/2006/relationships/hyperlink" Target="http://www.richard.se/" TargetMode="External"/><Relationship Id="rId38" Type="http://schemas.openxmlformats.org/officeDocument/2006/relationships/hyperlink" Target="https://www.lutea.se/contact-us" TargetMode="External"/><Relationship Id="rId20" Type="http://schemas.openxmlformats.org/officeDocument/2006/relationships/hyperlink" Target="mailto:niklas@lhnserviceab.se" TargetMode="External"/><Relationship Id="rId22" Type="http://schemas.openxmlformats.org/officeDocument/2006/relationships/hyperlink" Target="http://www.theodoridis-ab.com/suppliers" TargetMode="External"/><Relationship Id="rId21" Type="http://schemas.openxmlformats.org/officeDocument/2006/relationships/hyperlink" Target="http://www.gotlandsflis.se/" TargetMode="External"/><Relationship Id="rId24" Type="http://schemas.openxmlformats.org/officeDocument/2006/relationships/hyperlink" Target="mailto:Robin@moonshineab.se" TargetMode="External"/><Relationship Id="rId23" Type="http://schemas.openxmlformats.org/officeDocument/2006/relationships/hyperlink" Target="https://www.rtfab.se/bilder-projekt/" TargetMode="External"/><Relationship Id="rId26" Type="http://schemas.openxmlformats.org/officeDocument/2006/relationships/hyperlink" Target="mailto:john@barkab.com" TargetMode="External"/><Relationship Id="rId25" Type="http://schemas.openxmlformats.org/officeDocument/2006/relationships/hyperlink" Target="https://www.moonshineab.se/" TargetMode="External"/><Relationship Id="rId28" Type="http://schemas.openxmlformats.org/officeDocument/2006/relationships/hyperlink" Target="http://www.cimo.rs/" TargetMode="External"/><Relationship Id="rId27" Type="http://schemas.openxmlformats.org/officeDocument/2006/relationships/hyperlink" Target="http://www.barkab.com/furubark/" TargetMode="External"/><Relationship Id="rId29" Type="http://schemas.openxmlformats.org/officeDocument/2006/relationships/hyperlink" Target="https://saqimpex-hb.wood-me.com/" TargetMode="External"/><Relationship Id="rId11" Type="http://schemas.openxmlformats.org/officeDocument/2006/relationships/hyperlink" Target="https://solorbioenergi.com/" TargetMode="External"/><Relationship Id="rId10" Type="http://schemas.openxmlformats.org/officeDocument/2006/relationships/hyperlink" Target="https://bjernared.se/" TargetMode="External"/><Relationship Id="rId13" Type="http://schemas.openxmlformats.org/officeDocument/2006/relationships/hyperlink" Target="https://energifabriken.se/" TargetMode="External"/><Relationship Id="rId12" Type="http://schemas.openxmlformats.org/officeDocument/2006/relationships/hyperlink" Target="https://byggsvets.se/" TargetMode="External"/><Relationship Id="rId15" Type="http://schemas.openxmlformats.org/officeDocument/2006/relationships/hyperlink" Target="https://www.nefab.com/sv/sverige/" TargetMode="External"/><Relationship Id="rId14" Type="http://schemas.openxmlformats.org/officeDocument/2006/relationships/hyperlink" Target="http://swe-export.com/" TargetMode="External"/><Relationship Id="rId17" Type="http://schemas.openxmlformats.org/officeDocument/2006/relationships/hyperlink" Target="https://timmersmide.se/" TargetMode="External"/><Relationship Id="rId16" Type="http://schemas.openxmlformats.org/officeDocument/2006/relationships/hyperlink" Target="https://dunderon.se/" TargetMode="External"/><Relationship Id="rId19" Type="http://schemas.openxmlformats.org/officeDocument/2006/relationships/hyperlink" Target="https://tandrabretti.is/?lang=en" TargetMode="External"/><Relationship Id="rId18" Type="http://schemas.openxmlformats.org/officeDocument/2006/relationships/hyperlink" Target="https://www.pervanovo.se/" TargetMode="External"/><Relationship Id="rId1" Type="http://schemas.openxmlformats.org/officeDocument/2006/relationships/hyperlink" Target="https://www.masonitebeams.se/" TargetMode="External"/><Relationship Id="rId2" Type="http://schemas.openxmlformats.org/officeDocument/2006/relationships/hyperlink" Target="https://www.lindris.se/" TargetMode="External"/><Relationship Id="rId3" Type="http://schemas.openxmlformats.org/officeDocument/2006/relationships/hyperlink" Target="http://norsjotra.se/" TargetMode="External"/><Relationship Id="rId4" Type="http://schemas.openxmlformats.org/officeDocument/2006/relationships/hyperlink" Target="https://www.nmcab.com/" TargetMode="External"/><Relationship Id="rId9" Type="http://schemas.openxmlformats.org/officeDocument/2006/relationships/hyperlink" Target="https://www.modussverige.se/" TargetMode="External"/><Relationship Id="rId5" Type="http://schemas.openxmlformats.org/officeDocument/2006/relationships/hyperlink" Target="https://heeab.com/" TargetMode="External"/><Relationship Id="rId6" Type="http://schemas.openxmlformats.org/officeDocument/2006/relationships/hyperlink" Target="https://micor.se/en/__trashed/" TargetMode="External"/><Relationship Id="rId7" Type="http://schemas.openxmlformats.org/officeDocument/2006/relationships/hyperlink" Target="http://www.simcos.se/" TargetMode="External"/><Relationship Id="rId8" Type="http://schemas.openxmlformats.org/officeDocument/2006/relationships/hyperlink" Target="https://www.ess-enn.se/" TargetMode="External"/><Relationship Id="rId51" Type="http://schemas.openxmlformats.org/officeDocument/2006/relationships/hyperlink" Target="https://karlatra.se/" TargetMode="External"/><Relationship Id="rId50" Type="http://schemas.openxmlformats.org/officeDocument/2006/relationships/hyperlink" Target="mailto:erik@karlatra.se" TargetMode="External"/><Relationship Id="rId53" Type="http://schemas.openxmlformats.org/officeDocument/2006/relationships/hyperlink" Target="mailto:info@klingmill.se" TargetMode="External"/><Relationship Id="rId52" Type="http://schemas.openxmlformats.org/officeDocument/2006/relationships/hyperlink" Target="https://dewi.se/kontakt/" TargetMode="External"/><Relationship Id="rId55" Type="http://schemas.openxmlformats.org/officeDocument/2006/relationships/drawing" Target="../drawings/drawing17.xml"/><Relationship Id="rId54" Type="http://schemas.openxmlformats.org/officeDocument/2006/relationships/hyperlink" Target="https://www.klingmill.se/contact-us" TargetMode="External"/></Relationships>
</file>

<file path=xl/worksheets/_rels/sheet18.xml.rels><?xml version="1.0" encoding="UTF-8" standalone="yes"?><Relationships xmlns="http://schemas.openxmlformats.org/package/2006/relationships"><Relationship Id="rId40" Type="http://schemas.openxmlformats.org/officeDocument/2006/relationships/hyperlink" Target="https://www.pilamsk.cz/kontakty" TargetMode="External"/><Relationship Id="rId42" Type="http://schemas.openxmlformats.org/officeDocument/2006/relationships/hyperlink" Target="https://nyfillerupsavvaerk.dk/" TargetMode="External"/><Relationship Id="rId41" Type="http://schemas.openxmlformats.org/officeDocument/2006/relationships/hyperlink" Target="mailto:info@nyfillerupsavvaerk.dk" TargetMode="External"/><Relationship Id="rId44" Type="http://schemas.openxmlformats.org/officeDocument/2006/relationships/hyperlink" Target="mailto:mj@roldskov.dk" TargetMode="External"/><Relationship Id="rId43" Type="http://schemas.openxmlformats.org/officeDocument/2006/relationships/hyperlink" Target="https://www.dmcaps.eu/standard/thicknessers.aspx" TargetMode="External"/><Relationship Id="rId46" Type="http://schemas.openxmlformats.org/officeDocument/2006/relationships/hyperlink" Target="https://www.massiffurniture.gr/" TargetMode="External"/><Relationship Id="rId45" Type="http://schemas.openxmlformats.org/officeDocument/2006/relationships/hyperlink" Target="mailto:nicklas.pedersen@omnipolymers.com" TargetMode="External"/><Relationship Id="rId107" Type="http://schemas.openxmlformats.org/officeDocument/2006/relationships/hyperlink" Target="https://alpellet.com/" TargetMode="External"/><Relationship Id="rId106" Type="http://schemas.openxmlformats.org/officeDocument/2006/relationships/hyperlink" Target="mailto:gerti@alpellet.com" TargetMode="External"/><Relationship Id="rId105" Type="http://schemas.openxmlformats.org/officeDocument/2006/relationships/hyperlink" Target="http://www.javusnik.si/" TargetMode="External"/><Relationship Id="rId104" Type="http://schemas.openxmlformats.org/officeDocument/2006/relationships/hyperlink" Target="mailto:bojan@javusnik.si" TargetMode="External"/><Relationship Id="rId109" Type="http://schemas.openxmlformats.org/officeDocument/2006/relationships/hyperlink" Target="mailto:stroji.debelak@gmail.com" TargetMode="External"/><Relationship Id="rId108" Type="http://schemas.openxmlformats.org/officeDocument/2006/relationships/hyperlink" Target="http://rezan-les.com/" TargetMode="External"/><Relationship Id="rId48" Type="http://schemas.openxmlformats.org/officeDocument/2006/relationships/hyperlink" Target="https://www.steelmaxenergy.com/en-gb/" TargetMode="External"/><Relationship Id="rId47" Type="http://schemas.openxmlformats.org/officeDocument/2006/relationships/hyperlink" Target="mailto:dpavlatos@steelmaxenergy.com" TargetMode="External"/><Relationship Id="rId49" Type="http://schemas.openxmlformats.org/officeDocument/2006/relationships/hyperlink" Target="https://pirin-pellet.com/pellet_en.html" TargetMode="External"/><Relationship Id="rId103" Type="http://schemas.openxmlformats.org/officeDocument/2006/relationships/hyperlink" Target="https://www.swissstall.ch/" TargetMode="External"/><Relationship Id="rId102" Type="http://schemas.openxmlformats.org/officeDocument/2006/relationships/hyperlink" Target="mailto:viktor.bosshard@swissstall.ch" TargetMode="External"/><Relationship Id="rId101" Type="http://schemas.openxmlformats.org/officeDocument/2006/relationships/hyperlink" Target="https://arruegurrak.com/contacto/" TargetMode="External"/><Relationship Id="rId100" Type="http://schemas.openxmlformats.org/officeDocument/2006/relationships/hyperlink" Target="mailto:%20%20granraga12@hotmail.com" TargetMode="External"/><Relationship Id="rId31" Type="http://schemas.openxmlformats.org/officeDocument/2006/relationships/hyperlink" Target="mailto:surylubomirdrevo@sezban.cz" TargetMode="External"/><Relationship Id="rId30" Type="http://schemas.openxmlformats.org/officeDocument/2006/relationships/hyperlink" Target="https://www.drevovzahrade.com/" TargetMode="External"/><Relationship Id="rId33" Type="http://schemas.openxmlformats.org/officeDocument/2006/relationships/hyperlink" Target="mailto:drevocentrum@seznam.cz" TargetMode="External"/><Relationship Id="rId32" Type="http://schemas.openxmlformats.org/officeDocument/2006/relationships/hyperlink" Target="mailto:arsservis@post.cz" TargetMode="External"/><Relationship Id="rId35" Type="http://schemas.openxmlformats.org/officeDocument/2006/relationships/hyperlink" Target="mailto:obchod@equidomus.com" TargetMode="External"/><Relationship Id="rId34" Type="http://schemas.openxmlformats.org/officeDocument/2006/relationships/hyperlink" Target="http://www.drevocentrum.eu/" TargetMode="External"/><Relationship Id="rId37" Type="http://schemas.openxmlformats.org/officeDocument/2006/relationships/hyperlink" Target="https://tcigroup.com/jerry-petzoldt/" TargetMode="External"/><Relationship Id="rId36" Type="http://schemas.openxmlformats.org/officeDocument/2006/relationships/hyperlink" Target="http://www.equidomus.com/" TargetMode="External"/><Relationship Id="rId39" Type="http://schemas.openxmlformats.org/officeDocument/2006/relationships/hyperlink" Target="https://tcigroup.com/contact/" TargetMode="External"/><Relationship Id="rId38" Type="http://schemas.openxmlformats.org/officeDocument/2006/relationships/hyperlink" Target="mailto:jerrypetzoldt@tcigroup.com" TargetMode="External"/><Relationship Id="rId20" Type="http://schemas.openxmlformats.org/officeDocument/2006/relationships/hyperlink" Target="mailto:info@ind-mtc.com" TargetMode="External"/><Relationship Id="rId22" Type="http://schemas.openxmlformats.org/officeDocument/2006/relationships/hyperlink" Target="mailto:info@lipa-parketi.hr" TargetMode="External"/><Relationship Id="rId21" Type="http://schemas.openxmlformats.org/officeDocument/2006/relationships/hyperlink" Target="https://ind-mtc.com/kontakt/" TargetMode="External"/><Relationship Id="rId24" Type="http://schemas.openxmlformats.org/officeDocument/2006/relationships/hyperlink" Target="mailto:info@solargrozdanic.com" TargetMode="External"/><Relationship Id="rId23" Type="http://schemas.openxmlformats.org/officeDocument/2006/relationships/hyperlink" Target="https://www.lipa-parketi.hr/kontakt/" TargetMode="External"/><Relationship Id="rId129" Type="http://schemas.openxmlformats.org/officeDocument/2006/relationships/hyperlink" Target="https://www.leomet.lviv.ua/" TargetMode="External"/><Relationship Id="rId128" Type="http://schemas.openxmlformats.org/officeDocument/2006/relationships/hyperlink" Target="mailto:leomet.lviv@gmail.com" TargetMode="External"/><Relationship Id="rId127" Type="http://schemas.openxmlformats.org/officeDocument/2006/relationships/hyperlink" Target="https://www.zubr-2000.com.ua/en" TargetMode="External"/><Relationship Id="rId126" Type="http://schemas.openxmlformats.org/officeDocument/2006/relationships/hyperlink" Target="mailto:zubrzubr2000@gmail.com" TargetMode="External"/><Relationship Id="rId26" Type="http://schemas.openxmlformats.org/officeDocument/2006/relationships/hyperlink" Target="mailto:sales@cedarland.ca" TargetMode="External"/><Relationship Id="rId121" Type="http://schemas.openxmlformats.org/officeDocument/2006/relationships/hyperlink" Target="https://vector-tm.com.ua/" TargetMode="External"/><Relationship Id="rId25" Type="http://schemas.openxmlformats.org/officeDocument/2006/relationships/hyperlink" Target="https://solargrozdanic.com/kontakt/" TargetMode="External"/><Relationship Id="rId120" Type="http://schemas.openxmlformats.org/officeDocument/2006/relationships/hyperlink" Target="mailto:office@vector-tm.com.ua" TargetMode="External"/><Relationship Id="rId28" Type="http://schemas.openxmlformats.org/officeDocument/2006/relationships/hyperlink" Target="mailto:kriz@paletykriz.cz" TargetMode="External"/><Relationship Id="rId27" Type="http://schemas.openxmlformats.org/officeDocument/2006/relationships/hyperlink" Target="https://cedarland.ca" TargetMode="External"/><Relationship Id="rId125" Type="http://schemas.openxmlformats.org/officeDocument/2006/relationships/hyperlink" Target="https://artemida.trading/en/contact/" TargetMode="External"/><Relationship Id="rId29" Type="http://schemas.openxmlformats.org/officeDocument/2006/relationships/hyperlink" Target="mailto:kubler@dum-stavba.cz" TargetMode="External"/><Relationship Id="rId124" Type="http://schemas.openxmlformats.org/officeDocument/2006/relationships/hyperlink" Target="https://oltalviv.com/en/contacts/" TargetMode="External"/><Relationship Id="rId123" Type="http://schemas.openxmlformats.org/officeDocument/2006/relationships/hyperlink" Target="http://www.omis.ua/" TargetMode="External"/><Relationship Id="rId122" Type="http://schemas.openxmlformats.org/officeDocument/2006/relationships/hyperlink" Target="http://pankurchak.ua/" TargetMode="External"/><Relationship Id="rId95" Type="http://schemas.openxmlformats.org/officeDocument/2006/relationships/hyperlink" Target="https://www.valcomaq.com/es" TargetMode="External"/><Relationship Id="rId94" Type="http://schemas.openxmlformats.org/officeDocument/2006/relationships/hyperlink" Target="mailto:valcomaq@valcomaq.com" TargetMode="External"/><Relationship Id="rId97" Type="http://schemas.openxmlformats.org/officeDocument/2006/relationships/hyperlink" Target="mailto:jose@maderas-jpl.com" TargetMode="External"/><Relationship Id="rId96" Type="http://schemas.openxmlformats.org/officeDocument/2006/relationships/hyperlink" Target="https://combustiblesnaturales.com/" TargetMode="External"/><Relationship Id="rId11" Type="http://schemas.openxmlformats.org/officeDocument/2006/relationships/hyperlink" Target="mailto:zagreb@fagus.hr" TargetMode="External"/><Relationship Id="rId99" Type="http://schemas.openxmlformats.org/officeDocument/2006/relationships/hyperlink" Target="https://www.cmvonline.com/contacto" TargetMode="External"/><Relationship Id="rId10" Type="http://schemas.openxmlformats.org/officeDocument/2006/relationships/hyperlink" Target="https://www.woodteam.ba/en/contact/" TargetMode="External"/><Relationship Id="rId98" Type="http://schemas.openxmlformats.org/officeDocument/2006/relationships/hyperlink" Target="https://www.solerhispania.com/en/" TargetMode="External"/><Relationship Id="rId13" Type="http://schemas.openxmlformats.org/officeDocument/2006/relationships/hyperlink" Target="mailto:sales@marleptank.com" TargetMode="External"/><Relationship Id="rId12" Type="http://schemas.openxmlformats.org/officeDocument/2006/relationships/hyperlink" Target="https://www.fagus.hr/kontakt/" TargetMode="External"/><Relationship Id="rId91" Type="http://schemas.openxmlformats.org/officeDocument/2006/relationships/hyperlink" Target="mailto:cmapolo@yahoo.es" TargetMode="External"/><Relationship Id="rId90" Type="http://schemas.openxmlformats.org/officeDocument/2006/relationships/hyperlink" Target="http://eliseolopez.es/empresa.htm" TargetMode="External"/><Relationship Id="rId93" Type="http://schemas.openxmlformats.org/officeDocument/2006/relationships/hyperlink" Target="mailto:ffforero@yahoo.es" TargetMode="External"/><Relationship Id="rId92" Type="http://schemas.openxmlformats.org/officeDocument/2006/relationships/hyperlink" Target="mailto:julianfrancomata@yahoo.es" TargetMode="External"/><Relationship Id="rId118" Type="http://schemas.openxmlformats.org/officeDocument/2006/relationships/hyperlink" Target="mailto:wood-worker@i.ua" TargetMode="External"/><Relationship Id="rId117" Type="http://schemas.openxmlformats.org/officeDocument/2006/relationships/hyperlink" Target="https://fortec.com.ua/" TargetMode="External"/><Relationship Id="rId116" Type="http://schemas.openxmlformats.org/officeDocument/2006/relationships/hyperlink" Target="mailto:andrei@fortec.com.ua" TargetMode="External"/><Relationship Id="rId115" Type="http://schemas.openxmlformats.org/officeDocument/2006/relationships/hyperlink" Target="http://wpmaschinen.com.ua/" TargetMode="External"/><Relationship Id="rId119" Type="http://schemas.openxmlformats.org/officeDocument/2006/relationships/hyperlink" Target="http://wpmaschinen.com.ua/?page_id=44" TargetMode="External"/><Relationship Id="rId15" Type="http://schemas.openxmlformats.org/officeDocument/2006/relationships/hyperlink" Target="https://www.lipa-parketi.hr/" TargetMode="External"/><Relationship Id="rId110" Type="http://schemas.openxmlformats.org/officeDocument/2006/relationships/hyperlink" Target="mailto:riko@rikoribnica.com" TargetMode="External"/><Relationship Id="rId14" Type="http://schemas.openxmlformats.org/officeDocument/2006/relationships/hyperlink" Target="https://www.marleptank.com/en/contact-us/" TargetMode="External"/><Relationship Id="rId17" Type="http://schemas.openxmlformats.org/officeDocument/2006/relationships/hyperlink" Target="http://www.dzambo.com/Proizvodnja.aspx" TargetMode="External"/><Relationship Id="rId16" Type="http://schemas.openxmlformats.org/officeDocument/2006/relationships/hyperlink" Target="mailto:info@dzambo.com" TargetMode="External"/><Relationship Id="rId19" Type="http://schemas.openxmlformats.org/officeDocument/2006/relationships/hyperlink" Target="https://hotolignum.hr/" TargetMode="External"/><Relationship Id="rId114" Type="http://schemas.openxmlformats.org/officeDocument/2006/relationships/hyperlink" Target="mailto:boris@ep.ua" TargetMode="External"/><Relationship Id="rId18" Type="http://schemas.openxmlformats.org/officeDocument/2006/relationships/hyperlink" Target="https://ind-mtc.com/" TargetMode="External"/><Relationship Id="rId113" Type="http://schemas.openxmlformats.org/officeDocument/2006/relationships/hyperlink" Target="https://slovincom.sk/galeria/" TargetMode="External"/><Relationship Id="rId112" Type="http://schemas.openxmlformats.org/officeDocument/2006/relationships/hyperlink" Target="mailto:petroni@slovincom.sk" TargetMode="External"/><Relationship Id="rId111" Type="http://schemas.openxmlformats.org/officeDocument/2006/relationships/hyperlink" Target="https://rikoribnica.com/en/about-us/contact/" TargetMode="External"/><Relationship Id="rId84" Type="http://schemas.openxmlformats.org/officeDocument/2006/relationships/hyperlink" Target="mailto:omoprom@gmail.com" TargetMode="External"/><Relationship Id="rId83" Type="http://schemas.openxmlformats.org/officeDocument/2006/relationships/hyperlink" Target="https://marquesbritas.pt/contatos/" TargetMode="External"/><Relationship Id="rId86" Type="http://schemas.openxmlformats.org/officeDocument/2006/relationships/hyperlink" Target="http://www.sfb.bg.ac.rs/en/" TargetMode="External"/><Relationship Id="rId85" Type="http://schemas.openxmlformats.org/officeDocument/2006/relationships/hyperlink" Target="http://www.omoprom.com/" TargetMode="External"/><Relationship Id="rId88" Type="http://schemas.openxmlformats.org/officeDocument/2006/relationships/hyperlink" Target="https://nuovoarte.rs/contact-us/kontakt/" TargetMode="External"/><Relationship Id="rId87" Type="http://schemas.openxmlformats.org/officeDocument/2006/relationships/hyperlink" Target="https://www.tehnooprema.biz/en-gb/home" TargetMode="External"/><Relationship Id="rId89" Type="http://schemas.openxmlformats.org/officeDocument/2006/relationships/hyperlink" Target="mailto:eliseo@eliseolopez.es" TargetMode="External"/><Relationship Id="rId80" Type="http://schemas.openxmlformats.org/officeDocument/2006/relationships/hyperlink" Target="http://www.woodfirst.pt/" TargetMode="External"/><Relationship Id="rId82" Type="http://schemas.openxmlformats.org/officeDocument/2006/relationships/hyperlink" Target="mailto:comercialmb@grupomarques.org" TargetMode="External"/><Relationship Id="rId81" Type="http://schemas.openxmlformats.org/officeDocument/2006/relationships/hyperlink" Target="https://www.madeifatima.com/" TargetMode="External"/><Relationship Id="rId1" Type="http://schemas.openxmlformats.org/officeDocument/2006/relationships/hyperlink" Target="https://www.carpal.com.ar/facundo.meneghello@carpal.com.ar" TargetMode="External"/><Relationship Id="rId2" Type="http://schemas.openxmlformats.org/officeDocument/2006/relationships/hyperlink" Target="http://www.sapine.com.au/" TargetMode="External"/><Relationship Id="rId3" Type="http://schemas.openxmlformats.org/officeDocument/2006/relationships/hyperlink" Target="mailto:o.lukic@destilacija.net" TargetMode="External"/><Relationship Id="rId4" Type="http://schemas.openxmlformats.org/officeDocument/2006/relationships/hyperlink" Target="http://destilacija.net/stari%20sajt/index1.html" TargetMode="External"/><Relationship Id="rId9" Type="http://schemas.openxmlformats.org/officeDocument/2006/relationships/hyperlink" Target="https://ash.com.au/contact/" TargetMode="External"/><Relationship Id="rId5" Type="http://schemas.openxmlformats.org/officeDocument/2006/relationships/hyperlink" Target="mailto:jonathanm@skookum.co.nz" TargetMode="External"/><Relationship Id="rId6" Type="http://schemas.openxmlformats.org/officeDocument/2006/relationships/hyperlink" Target="http://www.skookum.com.au/" TargetMode="External"/><Relationship Id="rId7" Type="http://schemas.openxmlformats.org/officeDocument/2006/relationships/hyperlink" Target="https://www.forestrycorporation.com.au/" TargetMode="External"/><Relationship Id="rId8" Type="http://schemas.openxmlformats.org/officeDocument/2006/relationships/hyperlink" Target="mailto:export@ash.com.au" TargetMode="External"/><Relationship Id="rId73" Type="http://schemas.openxmlformats.org/officeDocument/2006/relationships/hyperlink" Target="https://www.thepalletcompany.co.uk/contact-us.html" TargetMode="External"/><Relationship Id="rId72" Type="http://schemas.openxmlformats.org/officeDocument/2006/relationships/hyperlink" Target="mailto:sales@thepalletcompany.co.uk" TargetMode="External"/><Relationship Id="rId75" Type="http://schemas.openxmlformats.org/officeDocument/2006/relationships/hyperlink" Target="https://www.borregaard.com/" TargetMode="External"/><Relationship Id="rId74" Type="http://schemas.openxmlformats.org/officeDocument/2006/relationships/hyperlink" Target="http://www.riskasag.no/produkter/" TargetMode="External"/><Relationship Id="rId77" Type="http://schemas.openxmlformats.org/officeDocument/2006/relationships/hyperlink" Target="mailto:comercial@jfj.pt" TargetMode="External"/><Relationship Id="rId76" Type="http://schemas.openxmlformats.org/officeDocument/2006/relationships/hyperlink" Target="https://www.oba.as/til-salgs" TargetMode="External"/><Relationship Id="rId79" Type="http://schemas.openxmlformats.org/officeDocument/2006/relationships/hyperlink" Target="http://www.pedrosairmaos.com/" TargetMode="External"/><Relationship Id="rId78" Type="http://schemas.openxmlformats.org/officeDocument/2006/relationships/hyperlink" Target="https://www.jfj.pt/cms/view/id/1/" TargetMode="External"/><Relationship Id="rId71" Type="http://schemas.openxmlformats.org/officeDocument/2006/relationships/hyperlink" Target="http://www.mcvicar.co.nz/McVicarProducts3.html" TargetMode="External"/><Relationship Id="rId70" Type="http://schemas.openxmlformats.org/officeDocument/2006/relationships/hyperlink" Target="mailto:johnm@mcvicar.co.nz" TargetMode="External"/><Relationship Id="rId132" Type="http://schemas.openxmlformats.org/officeDocument/2006/relationships/hyperlink" Target="https://oltalviv.com/en/contacts/" TargetMode="External"/><Relationship Id="rId131" Type="http://schemas.openxmlformats.org/officeDocument/2006/relationships/hyperlink" Target="mailto:info@oltalviv.com" TargetMode="External"/><Relationship Id="rId130" Type="http://schemas.openxmlformats.org/officeDocument/2006/relationships/hyperlink" Target="https://www.millmachinery.net/SubscribeList.cfm" TargetMode="External"/><Relationship Id="rId136" Type="http://schemas.openxmlformats.org/officeDocument/2006/relationships/drawing" Target="../drawings/drawing18.xml"/><Relationship Id="rId135" Type="http://schemas.openxmlformats.org/officeDocument/2006/relationships/hyperlink" Target="http://www.tastelines.com/contact/" TargetMode="External"/><Relationship Id="rId134" Type="http://schemas.openxmlformats.org/officeDocument/2006/relationships/hyperlink" Target="mailto:info@tastelines.com" TargetMode="External"/><Relationship Id="rId133" Type="http://schemas.openxmlformats.org/officeDocument/2006/relationships/hyperlink" Target="https://hendrixfabrication.com/contact-us/" TargetMode="External"/><Relationship Id="rId62" Type="http://schemas.openxmlformats.org/officeDocument/2006/relationships/hyperlink" Target="mailto:info@houtzagerijtalen.nl" TargetMode="External"/><Relationship Id="rId61" Type="http://schemas.openxmlformats.org/officeDocument/2006/relationships/hyperlink" Target="https://fripel.nl/actueel/" TargetMode="External"/><Relationship Id="rId64" Type="http://schemas.openxmlformats.org/officeDocument/2006/relationships/hyperlink" Target="https://desamenwerking.nl/contact/" TargetMode="External"/><Relationship Id="rId63" Type="http://schemas.openxmlformats.org/officeDocument/2006/relationships/hyperlink" Target="https://www.houtzagerijtalen.nl/" TargetMode="External"/><Relationship Id="rId66" Type="http://schemas.openxmlformats.org/officeDocument/2006/relationships/hyperlink" Target="https://www.crooswijkse.nl/contact.php" TargetMode="External"/><Relationship Id="rId65" Type="http://schemas.openxmlformats.org/officeDocument/2006/relationships/hyperlink" Target="http://www.dibamachinery.nl/?fil=1&amp;taal=eng" TargetMode="External"/><Relationship Id="rId68" Type="http://schemas.openxmlformats.org/officeDocument/2006/relationships/hyperlink" Target="mailto:m.deman@dmt-int.com" TargetMode="External"/><Relationship Id="rId67" Type="http://schemas.openxmlformats.org/officeDocument/2006/relationships/hyperlink" Target="https://srmachinery.nl/" TargetMode="External"/><Relationship Id="rId60" Type="http://schemas.openxmlformats.org/officeDocument/2006/relationships/hyperlink" Target="mailto:michel@fripel.nl" TargetMode="External"/><Relationship Id="rId69" Type="http://schemas.openxmlformats.org/officeDocument/2006/relationships/hyperlink" Target="https://www.dmt-int.com/contact" TargetMode="External"/><Relationship Id="rId51" Type="http://schemas.openxmlformats.org/officeDocument/2006/relationships/hyperlink" Target="https://garajulpentrutoatemasinile.ro/contact/" TargetMode="External"/><Relationship Id="rId50" Type="http://schemas.openxmlformats.org/officeDocument/2006/relationships/hyperlink" Target="https://www.greenpellet.gr/" TargetMode="External"/><Relationship Id="rId53" Type="http://schemas.openxmlformats.org/officeDocument/2006/relationships/hyperlink" Target="https://www.greenpallet.gr/epikoinonia/" TargetMode="External"/><Relationship Id="rId52" Type="http://schemas.openxmlformats.org/officeDocument/2006/relationships/hyperlink" Target="mailto:info@greenpallet.gr" TargetMode="External"/><Relationship Id="rId55" Type="http://schemas.openxmlformats.org/officeDocument/2006/relationships/hyperlink" Target="http://fate.hu/" TargetMode="External"/><Relationship Id="rId54" Type="http://schemas.openxmlformats.org/officeDocument/2006/relationships/hyperlink" Target="https://www.emporos.net/" TargetMode="External"/><Relationship Id="rId57" Type="http://schemas.openxmlformats.org/officeDocument/2006/relationships/hyperlink" Target="mailto:wood2000info@gmail.com" TargetMode="External"/><Relationship Id="rId56" Type="http://schemas.openxmlformats.org/officeDocument/2006/relationships/hyperlink" Target="mailto:fumigationpallet@t-online.hu" TargetMode="External"/><Relationship Id="rId59" Type="http://schemas.openxmlformats.org/officeDocument/2006/relationships/hyperlink" Target="http://selladecor.hu/en/" TargetMode="External"/><Relationship Id="rId58" Type="http://schemas.openxmlformats.org/officeDocument/2006/relationships/hyperlink" Target="https://wood2000.hu/kapcsolat" TargetMode="External"/></Relationships>
</file>

<file path=xl/worksheets/_rels/sheet19.xml.rels><?xml version="1.0" encoding="UTF-8" standalone="yes"?><Relationships xmlns="http://schemas.openxmlformats.org/package/2006/relationships"><Relationship Id="rId40" Type="http://schemas.openxmlformats.org/officeDocument/2006/relationships/hyperlink" Target="mailto:copetdinex@gmail.com" TargetMode="External"/><Relationship Id="rId190" Type="http://schemas.openxmlformats.org/officeDocument/2006/relationships/hyperlink" Target="mailto:jtl@bruks.com" TargetMode="External"/><Relationship Id="rId42" Type="http://schemas.openxmlformats.org/officeDocument/2006/relationships/hyperlink" Target="mailto:orowolemi@gmail.com" TargetMode="External"/><Relationship Id="rId41" Type="http://schemas.openxmlformats.org/officeDocument/2006/relationships/hyperlink" Target="mailto:asdevengineeringsarl@gmail.com" TargetMode="External"/><Relationship Id="rId44" Type="http://schemas.openxmlformats.org/officeDocument/2006/relationships/hyperlink" Target="mailto:banependic1@gmail.com" TargetMode="External"/><Relationship Id="rId194" Type="http://schemas.openxmlformats.org/officeDocument/2006/relationships/hyperlink" Target="mailto:hajdusafe2@gmail.com" TargetMode="External"/><Relationship Id="rId43" Type="http://schemas.openxmlformats.org/officeDocument/2006/relationships/hyperlink" Target="mailto:janez.mazej@gmail.com" TargetMode="External"/><Relationship Id="rId193" Type="http://schemas.openxmlformats.org/officeDocument/2006/relationships/hyperlink" Target="mailto:javierojea@yahoo.com" TargetMode="External"/><Relationship Id="rId46" Type="http://schemas.openxmlformats.org/officeDocument/2006/relationships/hyperlink" Target="mailto:batrun61@gmail.com" TargetMode="External"/><Relationship Id="rId192" Type="http://schemas.openxmlformats.org/officeDocument/2006/relationships/hyperlink" Target="mailto:flagman.ifk@gmail.com" TargetMode="External"/><Relationship Id="rId45" Type="http://schemas.openxmlformats.org/officeDocument/2006/relationships/hyperlink" Target="mailto:giannitaccini64@gmail.com" TargetMode="External"/><Relationship Id="rId191" Type="http://schemas.openxmlformats.org/officeDocument/2006/relationships/hyperlink" Target="mailto:kimo69@yahoo.com" TargetMode="External"/><Relationship Id="rId48" Type="http://schemas.openxmlformats.org/officeDocument/2006/relationships/hyperlink" Target="mailto:hvh2323@gmail.com" TargetMode="External"/><Relationship Id="rId187" Type="http://schemas.openxmlformats.org/officeDocument/2006/relationships/hyperlink" Target="mailto:office@adnetics.rs" TargetMode="External"/><Relationship Id="rId47" Type="http://schemas.openxmlformats.org/officeDocument/2006/relationships/hyperlink" Target="mailto:javad.napoli@gmail.com" TargetMode="External"/><Relationship Id="rId186" Type="http://schemas.openxmlformats.org/officeDocument/2006/relationships/hyperlink" Target="mailto:eduardo.soares@nitrongas.com.br" TargetMode="External"/><Relationship Id="rId185" Type="http://schemas.openxmlformats.org/officeDocument/2006/relationships/hyperlink" Target="mailto:birchtina@sky.com" TargetMode="External"/><Relationship Id="rId49" Type="http://schemas.openxmlformats.org/officeDocument/2006/relationships/hyperlink" Target="mailto:samereltiti@gmail.com" TargetMode="External"/><Relationship Id="rId184" Type="http://schemas.openxmlformats.org/officeDocument/2006/relationships/hyperlink" Target="mailto:javad.napoli@gmail.com" TargetMode="External"/><Relationship Id="rId189" Type="http://schemas.openxmlformats.org/officeDocument/2006/relationships/hyperlink" Target="mailto:ferr.international@gmail.com" TargetMode="External"/><Relationship Id="rId188" Type="http://schemas.openxmlformats.org/officeDocument/2006/relationships/hyperlink" Target="mailto:haythamhajmurad@hotmail.com" TargetMode="External"/><Relationship Id="rId31" Type="http://schemas.openxmlformats.org/officeDocument/2006/relationships/hyperlink" Target="mailto:javad.napoli@gmail.com" TargetMode="External"/><Relationship Id="rId30" Type="http://schemas.openxmlformats.org/officeDocument/2006/relationships/hyperlink" Target="mailto:linaszavis@gmail.com" TargetMode="External"/><Relationship Id="rId33" Type="http://schemas.openxmlformats.org/officeDocument/2006/relationships/hyperlink" Target="mailto:aksenov100@gmail.com" TargetMode="External"/><Relationship Id="rId183" Type="http://schemas.openxmlformats.org/officeDocument/2006/relationships/hyperlink" Target="mailto:roj@ptt.rs" TargetMode="External"/><Relationship Id="rId32" Type="http://schemas.openxmlformats.org/officeDocument/2006/relationships/hyperlink" Target="mailto:szwedo.gobart@gmail.com" TargetMode="External"/><Relationship Id="rId182" Type="http://schemas.openxmlformats.org/officeDocument/2006/relationships/hyperlink" Target="mailto:mentenanta@oiltech.md" TargetMode="External"/><Relationship Id="rId35" Type="http://schemas.openxmlformats.org/officeDocument/2006/relationships/hyperlink" Target="mailto:eurosolutionplus@gmail.com" TargetMode="External"/><Relationship Id="rId181" Type="http://schemas.openxmlformats.org/officeDocument/2006/relationships/hyperlink" Target="mailto:kaiht@hotmail.com" TargetMode="External"/><Relationship Id="rId34" Type="http://schemas.openxmlformats.org/officeDocument/2006/relationships/hyperlink" Target="mailto:igrodner@me.com" TargetMode="External"/><Relationship Id="rId180" Type="http://schemas.openxmlformats.org/officeDocument/2006/relationships/hyperlink" Target="mailto:taawfik@yahoo.com" TargetMode="External"/><Relationship Id="rId37" Type="http://schemas.openxmlformats.org/officeDocument/2006/relationships/hyperlink" Target="mailto:schmidtmitja@gmail.com" TargetMode="External"/><Relationship Id="rId176" Type="http://schemas.openxmlformats.org/officeDocument/2006/relationships/hyperlink" Target="mailto:javad.napoli@gmail.com" TargetMode="External"/><Relationship Id="rId36" Type="http://schemas.openxmlformats.org/officeDocument/2006/relationships/hyperlink" Target="mailto:info@ditrx.ba" TargetMode="External"/><Relationship Id="rId175" Type="http://schemas.openxmlformats.org/officeDocument/2006/relationships/hyperlink" Target="mailto:dvechar@hotmail.com" TargetMode="External"/><Relationship Id="rId39" Type="http://schemas.openxmlformats.org/officeDocument/2006/relationships/hyperlink" Target="mailto:tutka.ingenieria@gmail.com" TargetMode="External"/><Relationship Id="rId174" Type="http://schemas.openxmlformats.org/officeDocument/2006/relationships/hyperlink" Target="mailto:moneysmitherry@gmail.com" TargetMode="External"/><Relationship Id="rId38" Type="http://schemas.openxmlformats.org/officeDocument/2006/relationships/hyperlink" Target="mailto:monica.fernandes1@hotmail.com" TargetMode="External"/><Relationship Id="rId173" Type="http://schemas.openxmlformats.org/officeDocument/2006/relationships/hyperlink" Target="mailto:balid384@gmail.com" TargetMode="External"/><Relationship Id="rId179" Type="http://schemas.openxmlformats.org/officeDocument/2006/relationships/hyperlink" Target="mailto:office@adnetics.rs" TargetMode="External"/><Relationship Id="rId178" Type="http://schemas.openxmlformats.org/officeDocument/2006/relationships/hyperlink" Target="mailto:serranolopezmiriam@gmail.com" TargetMode="External"/><Relationship Id="rId177" Type="http://schemas.openxmlformats.org/officeDocument/2006/relationships/hyperlink" Target="mailto:ilinoint@yahoo.com" TargetMode="External"/><Relationship Id="rId20" Type="http://schemas.openxmlformats.org/officeDocument/2006/relationships/hyperlink" Target="mailto:inwestycjejan@gmail.com" TargetMode="External"/><Relationship Id="rId22" Type="http://schemas.openxmlformats.org/officeDocument/2006/relationships/hyperlink" Target="mailto:markku.markkanen59@gmail.com" TargetMode="External"/><Relationship Id="rId21" Type="http://schemas.openxmlformats.org/officeDocument/2006/relationships/hyperlink" Target="mailto:viko.technik@yahoo.com" TargetMode="External"/><Relationship Id="rId24" Type="http://schemas.openxmlformats.org/officeDocument/2006/relationships/hyperlink" Target="mailto:steamboilerin@gmail.com" TargetMode="External"/><Relationship Id="rId23" Type="http://schemas.openxmlformats.org/officeDocument/2006/relationships/hyperlink" Target="mailto:likhard@skaip.by" TargetMode="External"/><Relationship Id="rId26" Type="http://schemas.openxmlformats.org/officeDocument/2006/relationships/hyperlink" Target="mailto:totecrane.bo@gmail.com" TargetMode="External"/><Relationship Id="rId25" Type="http://schemas.openxmlformats.org/officeDocument/2006/relationships/hyperlink" Target="mailto:kaysonbalt@gmail.com" TargetMode="External"/><Relationship Id="rId28" Type="http://schemas.openxmlformats.org/officeDocument/2006/relationships/hyperlink" Target="mailto:fflorou@pharmakas.com" TargetMode="External"/><Relationship Id="rId27" Type="http://schemas.openxmlformats.org/officeDocument/2006/relationships/hyperlink" Target="mailto:likhard@skaip.by" TargetMode="External"/><Relationship Id="rId29" Type="http://schemas.openxmlformats.org/officeDocument/2006/relationships/hyperlink" Target="mailto:milanoitk@gmail.com" TargetMode="External"/><Relationship Id="rId11" Type="http://schemas.openxmlformats.org/officeDocument/2006/relationships/hyperlink" Target="mailto:anthimos@sakellis.gr" TargetMode="External"/><Relationship Id="rId10" Type="http://schemas.openxmlformats.org/officeDocument/2006/relationships/hyperlink" Target="mailto:linaszavis@gmail.com" TargetMode="External"/><Relationship Id="rId13" Type="http://schemas.openxmlformats.org/officeDocument/2006/relationships/hyperlink" Target="mailto:vesetapioturnen@gmail.com" TargetMode="External"/><Relationship Id="rId12" Type="http://schemas.openxmlformats.org/officeDocument/2006/relationships/hyperlink" Target="mailto:info@shellhammer.com" TargetMode="External"/><Relationship Id="rId15" Type="http://schemas.openxmlformats.org/officeDocument/2006/relationships/hyperlink" Target="mailto:spruce35vol@gmail.com" TargetMode="External"/><Relationship Id="rId198" Type="http://schemas.openxmlformats.org/officeDocument/2006/relationships/hyperlink" Target="mailto:eifprice88@gmail.com" TargetMode="External"/><Relationship Id="rId14" Type="http://schemas.openxmlformats.org/officeDocument/2006/relationships/hyperlink" Target="mailto:vlad.mironov79@gmail.com" TargetMode="External"/><Relationship Id="rId197" Type="http://schemas.openxmlformats.org/officeDocument/2006/relationships/hyperlink" Target="mailto:motorespampulhamgltda@hotmail.com" TargetMode="External"/><Relationship Id="rId17" Type="http://schemas.openxmlformats.org/officeDocument/2006/relationships/hyperlink" Target="mailto:luktrak82@gmail.com" TargetMode="External"/><Relationship Id="rId196" Type="http://schemas.openxmlformats.org/officeDocument/2006/relationships/hyperlink" Target="mailto:whytesawmill@gmail.com" TargetMode="External"/><Relationship Id="rId16" Type="http://schemas.openxmlformats.org/officeDocument/2006/relationships/hyperlink" Target="mailto:cluidesawmills@gmail.com" TargetMode="External"/><Relationship Id="rId195" Type="http://schemas.openxmlformats.org/officeDocument/2006/relationships/hyperlink" Target="mailto:pvaiss@ist-group.su" TargetMode="External"/><Relationship Id="rId19" Type="http://schemas.openxmlformats.org/officeDocument/2006/relationships/hyperlink" Target="mailto:robertoarru@hotmail.com" TargetMode="External"/><Relationship Id="rId18" Type="http://schemas.openxmlformats.org/officeDocument/2006/relationships/hyperlink" Target="mailto:basel.ya@me.com" TargetMode="External"/><Relationship Id="rId199" Type="http://schemas.openxmlformats.org/officeDocument/2006/relationships/hyperlink" Target="mailto:hans.wegmann@telia.com" TargetMode="External"/><Relationship Id="rId84" Type="http://schemas.openxmlformats.org/officeDocument/2006/relationships/hyperlink" Target="mailto:artur76870@gmail.com" TargetMode="External"/><Relationship Id="rId83" Type="http://schemas.openxmlformats.org/officeDocument/2006/relationships/hyperlink" Target="mailto:leila.bjarnhall@gmail.com" TargetMode="External"/><Relationship Id="rId86" Type="http://schemas.openxmlformats.org/officeDocument/2006/relationships/hyperlink" Target="mailto:jr.con40@gmail.com" TargetMode="External"/><Relationship Id="rId85" Type="http://schemas.openxmlformats.org/officeDocument/2006/relationships/hyperlink" Target="mailto:wood.rovno@gmail.com" TargetMode="External"/><Relationship Id="rId88" Type="http://schemas.openxmlformats.org/officeDocument/2006/relationships/hyperlink" Target="mailto:robertoarru@hotmail.com" TargetMode="External"/><Relationship Id="rId150" Type="http://schemas.openxmlformats.org/officeDocument/2006/relationships/hyperlink" Target="mailto:zeddaya1982@gmail.com" TargetMode="External"/><Relationship Id="rId87" Type="http://schemas.openxmlformats.org/officeDocument/2006/relationships/hyperlink" Target="mailto:promtehel@tut.by" TargetMode="External"/><Relationship Id="rId89" Type="http://schemas.openxmlformats.org/officeDocument/2006/relationships/hyperlink" Target="mailto:artur76870@gmail.com" TargetMode="External"/><Relationship Id="rId80" Type="http://schemas.openxmlformats.org/officeDocument/2006/relationships/hyperlink" Target="mailto:connected_fixed@yahoo.com" TargetMode="External"/><Relationship Id="rId82" Type="http://schemas.openxmlformats.org/officeDocument/2006/relationships/hyperlink" Target="mailto:tothazaz@gmail.com" TargetMode="External"/><Relationship Id="rId81" Type="http://schemas.openxmlformats.org/officeDocument/2006/relationships/hyperlink" Target="mailto:woodcenter@ukr.net" TargetMode="External"/><Relationship Id="rId1" Type="http://schemas.openxmlformats.org/officeDocument/2006/relationships/hyperlink" Target="mailto:pacer.mate@gmail.com" TargetMode="External"/><Relationship Id="rId2" Type="http://schemas.openxmlformats.org/officeDocument/2006/relationships/hyperlink" Target="mailto:csempa66@gmail.com" TargetMode="External"/><Relationship Id="rId3" Type="http://schemas.openxmlformats.org/officeDocument/2006/relationships/hyperlink" Target="mailto:harald.anderss@gmail.com" TargetMode="External"/><Relationship Id="rId149" Type="http://schemas.openxmlformats.org/officeDocument/2006/relationships/hyperlink" Target="mailto:technogrinder@gmail.com" TargetMode="External"/><Relationship Id="rId4" Type="http://schemas.openxmlformats.org/officeDocument/2006/relationships/hyperlink" Target="mailto:ken.lilja@hotmail.com" TargetMode="External"/><Relationship Id="rId148" Type="http://schemas.openxmlformats.org/officeDocument/2006/relationships/hyperlink" Target="mailto:info@chellhammer.com" TargetMode="External"/><Relationship Id="rId9" Type="http://schemas.openxmlformats.org/officeDocument/2006/relationships/hyperlink" Target="mailto:hassan.baalouch@yahoo.com" TargetMode="External"/><Relationship Id="rId143" Type="http://schemas.openxmlformats.org/officeDocument/2006/relationships/hyperlink" Target="mailto:petr62yahting@gmail.com" TargetMode="External"/><Relationship Id="rId142" Type="http://schemas.openxmlformats.org/officeDocument/2006/relationships/hyperlink" Target="mailto:santoshisteels09@gmail.com" TargetMode="External"/><Relationship Id="rId141" Type="http://schemas.openxmlformats.org/officeDocument/2006/relationships/hyperlink" Target="mailto:murrysofblueball@gmail.com" TargetMode="External"/><Relationship Id="rId140" Type="http://schemas.openxmlformats.org/officeDocument/2006/relationships/hyperlink" Target="mailto:pacar.marko@gmail.com" TargetMode="External"/><Relationship Id="rId5" Type="http://schemas.openxmlformats.org/officeDocument/2006/relationships/hyperlink" Target="mailto:ighavami321@gmail.com" TargetMode="External"/><Relationship Id="rId147" Type="http://schemas.openxmlformats.org/officeDocument/2006/relationships/hyperlink" Target="mailto:cleoservizi55@gmail.com" TargetMode="External"/><Relationship Id="rId6" Type="http://schemas.openxmlformats.org/officeDocument/2006/relationships/hyperlink" Target="mailto:markku.markkanen59@gmail.com" TargetMode="External"/><Relationship Id="rId146" Type="http://schemas.openxmlformats.org/officeDocument/2006/relationships/hyperlink" Target="mailto:nicholas.mattew@orbex.space" TargetMode="External"/><Relationship Id="rId7" Type="http://schemas.openxmlformats.org/officeDocument/2006/relationships/hyperlink" Target="mailto:kmayfat@gmail.com" TargetMode="External"/><Relationship Id="rId145" Type="http://schemas.openxmlformats.org/officeDocument/2006/relationships/hyperlink" Target="mailto:horacehuang886@gmail.com" TargetMode="External"/><Relationship Id="rId8" Type="http://schemas.openxmlformats.org/officeDocument/2006/relationships/hyperlink" Target="mailto:jose_angel83@hotmail.com" TargetMode="External"/><Relationship Id="rId144" Type="http://schemas.openxmlformats.org/officeDocument/2006/relationships/hyperlink" Target="mailto:aamir.sohail@alkaram.com" TargetMode="External"/><Relationship Id="rId73" Type="http://schemas.openxmlformats.org/officeDocument/2006/relationships/hyperlink" Target="mailto:info@ttag.mn" TargetMode="External"/><Relationship Id="rId72" Type="http://schemas.openxmlformats.org/officeDocument/2006/relationships/hyperlink" Target="mailto:marcos@imnsur.com.uy" TargetMode="External"/><Relationship Id="rId75" Type="http://schemas.openxmlformats.org/officeDocument/2006/relationships/hyperlink" Target="mailto:robertoarru@hotmail.com" TargetMode="External"/><Relationship Id="rId74" Type="http://schemas.openxmlformats.org/officeDocument/2006/relationships/hyperlink" Target="mailto:a.ishtiaq91@yahoo.com" TargetMode="External"/><Relationship Id="rId77" Type="http://schemas.openxmlformats.org/officeDocument/2006/relationships/hyperlink" Target="mailto:ssb147a@gmail.com" TargetMode="External"/><Relationship Id="rId76" Type="http://schemas.openxmlformats.org/officeDocument/2006/relationships/hyperlink" Target="mailto:xilomartan3@yahoo.com" TargetMode="External"/><Relationship Id="rId79" Type="http://schemas.openxmlformats.org/officeDocument/2006/relationships/hyperlink" Target="mailto:sunbel@hotmail.com" TargetMode="External"/><Relationship Id="rId78" Type="http://schemas.openxmlformats.org/officeDocument/2006/relationships/hyperlink" Target="mailto:dg.wooden.house@gmail.com" TargetMode="External"/><Relationship Id="rId71" Type="http://schemas.openxmlformats.org/officeDocument/2006/relationships/hyperlink" Target="mailto:sladjanavucen@gmail.com" TargetMode="External"/><Relationship Id="rId70" Type="http://schemas.openxmlformats.org/officeDocument/2006/relationships/hyperlink" Target="mailto:karovic.tehnooprema2@gmail.com" TargetMode="External"/><Relationship Id="rId139" Type="http://schemas.openxmlformats.org/officeDocument/2006/relationships/hyperlink" Target="mailto:enercot@gmail.com" TargetMode="External"/><Relationship Id="rId138" Type="http://schemas.openxmlformats.org/officeDocument/2006/relationships/hyperlink" Target="mailto:ojars.berjoza@gmail.com" TargetMode="External"/><Relationship Id="rId137" Type="http://schemas.openxmlformats.org/officeDocument/2006/relationships/hyperlink" Target="mailto:nalyno.gt@gmail.com" TargetMode="External"/><Relationship Id="rId132" Type="http://schemas.openxmlformats.org/officeDocument/2006/relationships/hyperlink" Target="mailto:saqimpex5@gmail.com" TargetMode="External"/><Relationship Id="rId131" Type="http://schemas.openxmlformats.org/officeDocument/2006/relationships/hyperlink" Target="mailto:bunyamindiricanli@gmail.com" TargetMode="External"/><Relationship Id="rId130" Type="http://schemas.openxmlformats.org/officeDocument/2006/relationships/hyperlink" Target="mailto:jennifer88oliohaus@gmail.com" TargetMode="External"/><Relationship Id="rId250" Type="http://schemas.openxmlformats.org/officeDocument/2006/relationships/drawing" Target="../drawings/drawing19.xml"/><Relationship Id="rId136" Type="http://schemas.openxmlformats.org/officeDocument/2006/relationships/hyperlink" Target="mailto:mohd-satti@hotmail.com" TargetMode="External"/><Relationship Id="rId135" Type="http://schemas.openxmlformats.org/officeDocument/2006/relationships/hyperlink" Target="mailto:grind-expert@gmx.net" TargetMode="External"/><Relationship Id="rId134" Type="http://schemas.openxmlformats.org/officeDocument/2006/relationships/hyperlink" Target="mailto:dukewharton@outlook.com" TargetMode="External"/><Relationship Id="rId133" Type="http://schemas.openxmlformats.org/officeDocument/2006/relationships/hyperlink" Target="mailto:klopp.qualityengineering@gmail.com" TargetMode="External"/><Relationship Id="rId62" Type="http://schemas.openxmlformats.org/officeDocument/2006/relationships/hyperlink" Target="mailto:maksim.hypponen@gmail.com" TargetMode="External"/><Relationship Id="rId61" Type="http://schemas.openxmlformats.org/officeDocument/2006/relationships/hyperlink" Target="mailto:batrun61@gmail.com" TargetMode="External"/><Relationship Id="rId64" Type="http://schemas.openxmlformats.org/officeDocument/2006/relationships/hyperlink" Target="mailto:snepsts@gmail.com" TargetMode="External"/><Relationship Id="rId63" Type="http://schemas.openxmlformats.org/officeDocument/2006/relationships/hyperlink" Target="mailto:mohamed_ashraf_pro@hotmail.com" TargetMode="External"/><Relationship Id="rId66" Type="http://schemas.openxmlformats.org/officeDocument/2006/relationships/hyperlink" Target="mailto:gzaric84@gmail.com" TargetMode="External"/><Relationship Id="rId172" Type="http://schemas.openxmlformats.org/officeDocument/2006/relationships/hyperlink" Target="mailto:Robnik.robert@gmail.com" TargetMode="External"/><Relationship Id="rId65" Type="http://schemas.openxmlformats.org/officeDocument/2006/relationships/hyperlink" Target="mailto:emma.edlproucts@gmail.com" TargetMode="External"/><Relationship Id="rId171" Type="http://schemas.openxmlformats.org/officeDocument/2006/relationships/hyperlink" Target="mailto:lorenzocidpulgar@gmail.com" TargetMode="External"/><Relationship Id="rId68" Type="http://schemas.openxmlformats.org/officeDocument/2006/relationships/hyperlink" Target="mailto:pacar.marko@gmail.com" TargetMode="External"/><Relationship Id="rId170" Type="http://schemas.openxmlformats.org/officeDocument/2006/relationships/hyperlink" Target="mailto:vaidas@ltfirewood.com" TargetMode="External"/><Relationship Id="rId67" Type="http://schemas.openxmlformats.org/officeDocument/2006/relationships/hyperlink" Target="mailto:antodjakovic@yahoo.com" TargetMode="External"/><Relationship Id="rId60" Type="http://schemas.openxmlformats.org/officeDocument/2006/relationships/hyperlink" Target="mailto:maksim.hypponen@gmail.com" TargetMode="External"/><Relationship Id="rId165" Type="http://schemas.openxmlformats.org/officeDocument/2006/relationships/hyperlink" Target="mailto:jacob.nesah@gmail.com" TargetMode="External"/><Relationship Id="rId69" Type="http://schemas.openxmlformats.org/officeDocument/2006/relationships/hyperlink" Target="mailto:sveanor@hotmail.com" TargetMode="External"/><Relationship Id="rId164" Type="http://schemas.openxmlformats.org/officeDocument/2006/relationships/hyperlink" Target="mailto:gailishs@gmail.com" TargetMode="External"/><Relationship Id="rId163" Type="http://schemas.openxmlformats.org/officeDocument/2006/relationships/hyperlink" Target="mailto:student.dejanjovicic.15@sfb.bg.ac.rs" TargetMode="External"/><Relationship Id="rId162" Type="http://schemas.openxmlformats.org/officeDocument/2006/relationships/hyperlink" Target="mailto:uralosb@gmail.com" TargetMode="External"/><Relationship Id="rId169" Type="http://schemas.openxmlformats.org/officeDocument/2006/relationships/hyperlink" Target="mailto:jonassonerikanders@gmail.com" TargetMode="External"/><Relationship Id="rId168" Type="http://schemas.openxmlformats.org/officeDocument/2006/relationships/hyperlink" Target="mailto:fppackages@gmail.com" TargetMode="External"/><Relationship Id="rId167" Type="http://schemas.openxmlformats.org/officeDocument/2006/relationships/hyperlink" Target="mailto:info@afisuga.com" TargetMode="External"/><Relationship Id="rId166" Type="http://schemas.openxmlformats.org/officeDocument/2006/relationships/hyperlink" Target="mailto:kamal_kalbouneh@yahoo.com" TargetMode="External"/><Relationship Id="rId51" Type="http://schemas.openxmlformats.org/officeDocument/2006/relationships/hyperlink" Target="mailto:3933018cm@gmail.com" TargetMode="External"/><Relationship Id="rId50" Type="http://schemas.openxmlformats.org/officeDocument/2006/relationships/hyperlink" Target="mailto:copetdinex@gmail.com" TargetMode="External"/><Relationship Id="rId53" Type="http://schemas.openxmlformats.org/officeDocument/2006/relationships/hyperlink" Target="mailto:csedp.tibor@gmail.com" TargetMode="External"/><Relationship Id="rId52" Type="http://schemas.openxmlformats.org/officeDocument/2006/relationships/hyperlink" Target="mailto:peterohpetro5@gmail.com" TargetMode="External"/><Relationship Id="rId55" Type="http://schemas.openxmlformats.org/officeDocument/2006/relationships/hyperlink" Target="mailto:atorcala@hotmail.com" TargetMode="External"/><Relationship Id="rId161" Type="http://schemas.openxmlformats.org/officeDocument/2006/relationships/hyperlink" Target="mailto:g.fabio90@gmail.com" TargetMode="External"/><Relationship Id="rId54" Type="http://schemas.openxmlformats.org/officeDocument/2006/relationships/hyperlink" Target="mailto:giannitaccini64@gmail.com" TargetMode="External"/><Relationship Id="rId160" Type="http://schemas.openxmlformats.org/officeDocument/2006/relationships/hyperlink" Target="mailto:scognaraf@gmail.com" TargetMode="External"/><Relationship Id="rId57" Type="http://schemas.openxmlformats.org/officeDocument/2006/relationships/hyperlink" Target="mailto:r.m74@gmx.ch" TargetMode="External"/><Relationship Id="rId56" Type="http://schemas.openxmlformats.org/officeDocument/2006/relationships/hyperlink" Target="mailto:bojan.jernej@gmail.com" TargetMode="External"/><Relationship Id="rId159" Type="http://schemas.openxmlformats.org/officeDocument/2006/relationships/hyperlink" Target="mailto:dolles.doo@gmail.com" TargetMode="External"/><Relationship Id="rId59" Type="http://schemas.openxmlformats.org/officeDocument/2006/relationships/hyperlink" Target="mailto:jamesritchie1314@btinternet.com" TargetMode="External"/><Relationship Id="rId154" Type="http://schemas.openxmlformats.org/officeDocument/2006/relationships/hyperlink" Target="mailto:koen.gev@hotmail.com" TargetMode="External"/><Relationship Id="rId58" Type="http://schemas.openxmlformats.org/officeDocument/2006/relationships/hyperlink" Target="mailto:karovic.tehnooprema2@gmail.com" TargetMode="External"/><Relationship Id="rId153" Type="http://schemas.openxmlformats.org/officeDocument/2006/relationships/hyperlink" Target="mailto:mbkavanas@gmail.com" TargetMode="External"/><Relationship Id="rId152" Type="http://schemas.openxmlformats.org/officeDocument/2006/relationships/hyperlink" Target="mailto:monika.gerne@gmail.com" TargetMode="External"/><Relationship Id="rId151" Type="http://schemas.openxmlformats.org/officeDocument/2006/relationships/hyperlink" Target="mailto:lige.trend@gmail.com" TargetMode="External"/><Relationship Id="rId158" Type="http://schemas.openxmlformats.org/officeDocument/2006/relationships/hyperlink" Target="mailto:konradpochlopien@gmail.com" TargetMode="External"/><Relationship Id="rId157" Type="http://schemas.openxmlformats.org/officeDocument/2006/relationships/hyperlink" Target="mailto:ph.niklas@gmail.com" TargetMode="External"/><Relationship Id="rId156" Type="http://schemas.openxmlformats.org/officeDocument/2006/relationships/hyperlink" Target="mailto:samereltiti@gmail.com" TargetMode="External"/><Relationship Id="rId155" Type="http://schemas.openxmlformats.org/officeDocument/2006/relationships/hyperlink" Target="mailto:albertopesavento1@gmail.com" TargetMode="External"/><Relationship Id="rId107" Type="http://schemas.openxmlformats.org/officeDocument/2006/relationships/hyperlink" Target="mailto:vilbo2@gmail.com" TargetMode="External"/><Relationship Id="rId228" Type="http://schemas.openxmlformats.org/officeDocument/2006/relationships/hyperlink" Target="mailto:baraa.baban@gmail.com" TargetMode="External"/><Relationship Id="rId106" Type="http://schemas.openxmlformats.org/officeDocument/2006/relationships/hyperlink" Target="mailto:stones_1965@yahoo.com" TargetMode="External"/><Relationship Id="rId227" Type="http://schemas.openxmlformats.org/officeDocument/2006/relationships/hyperlink" Target="mailto:kolland.clemens@icloud.com" TargetMode="External"/><Relationship Id="rId105" Type="http://schemas.openxmlformats.org/officeDocument/2006/relationships/hyperlink" Target="mailto:barry.burns3@icloud.com" TargetMode="External"/><Relationship Id="rId226" Type="http://schemas.openxmlformats.org/officeDocument/2006/relationships/hyperlink" Target="mailto:isabelle.parqui@gmail.com" TargetMode="External"/><Relationship Id="rId104" Type="http://schemas.openxmlformats.org/officeDocument/2006/relationships/hyperlink" Target="mailto:mesalinaus@gmail.com" TargetMode="External"/><Relationship Id="rId225" Type="http://schemas.openxmlformats.org/officeDocument/2006/relationships/hyperlink" Target="mailto:Lestechniciensdusciage@yahoo.com" TargetMode="External"/><Relationship Id="rId109" Type="http://schemas.openxmlformats.org/officeDocument/2006/relationships/hyperlink" Target="mailto:karlwalker1@hotmail.com" TargetMode="External"/><Relationship Id="rId108" Type="http://schemas.openxmlformats.org/officeDocument/2006/relationships/hyperlink" Target="mailto:kucyber@yahoo.com" TargetMode="External"/><Relationship Id="rId229" Type="http://schemas.openxmlformats.org/officeDocument/2006/relationships/hyperlink" Target="mailto:office@ecotechproduct.com" TargetMode="External"/><Relationship Id="rId220" Type="http://schemas.openxmlformats.org/officeDocument/2006/relationships/hyperlink" Target="mailto:pato_prexx@hotmail.com" TargetMode="External"/><Relationship Id="rId103" Type="http://schemas.openxmlformats.org/officeDocument/2006/relationships/hyperlink" Target="mailto:pmec@yandex.com" TargetMode="External"/><Relationship Id="rId224" Type="http://schemas.openxmlformats.org/officeDocument/2006/relationships/hyperlink" Target="mailto:Albamba230@gmail.com" TargetMode="External"/><Relationship Id="rId102" Type="http://schemas.openxmlformats.org/officeDocument/2006/relationships/hyperlink" Target="mailto:elwynpupangpilyo@gmail.com" TargetMode="External"/><Relationship Id="rId223" Type="http://schemas.openxmlformats.org/officeDocument/2006/relationships/hyperlink" Target="mailto:Maziyar.ak96@gmail.com" TargetMode="External"/><Relationship Id="rId101" Type="http://schemas.openxmlformats.org/officeDocument/2006/relationships/hyperlink" Target="mailto:forestal-londres@hotmail.com" TargetMode="External"/><Relationship Id="rId222" Type="http://schemas.openxmlformats.org/officeDocument/2006/relationships/hyperlink" Target="mailto:nkmaan73@evolveindustries.in" TargetMode="External"/><Relationship Id="rId100" Type="http://schemas.openxmlformats.org/officeDocument/2006/relationships/hyperlink" Target="mailto:bjorkhammar@gmail.com" TargetMode="External"/><Relationship Id="rId221" Type="http://schemas.openxmlformats.org/officeDocument/2006/relationships/hyperlink" Target="mailto:akonit.911@gmail.com" TargetMode="External"/><Relationship Id="rId217" Type="http://schemas.openxmlformats.org/officeDocument/2006/relationships/hyperlink" Target="mailto:juton_cu2010@yahoo.com" TargetMode="External"/><Relationship Id="rId216" Type="http://schemas.openxmlformats.org/officeDocument/2006/relationships/hyperlink" Target="mailto:vojkokrnjic@gmail.com" TargetMode="External"/><Relationship Id="rId215" Type="http://schemas.openxmlformats.org/officeDocument/2006/relationships/hyperlink" Target="mailto:n_pavel@ukr.net" TargetMode="External"/><Relationship Id="rId214" Type="http://schemas.openxmlformats.org/officeDocument/2006/relationships/hyperlink" Target="mailto:Stanislawkomosa@gmail.com" TargetMode="External"/><Relationship Id="rId219" Type="http://schemas.openxmlformats.org/officeDocument/2006/relationships/hyperlink" Target="mailto:vovkblaz@gmail.com" TargetMode="External"/><Relationship Id="rId218" Type="http://schemas.openxmlformats.org/officeDocument/2006/relationships/hyperlink" Target="mailto:kmi.group1@gmail.com" TargetMode="External"/><Relationship Id="rId213" Type="http://schemas.openxmlformats.org/officeDocument/2006/relationships/hyperlink" Target="mailto:turk.matic@gmail.com" TargetMode="External"/><Relationship Id="rId212" Type="http://schemas.openxmlformats.org/officeDocument/2006/relationships/hyperlink" Target="mailto:turk.matic@gmail.com" TargetMode="External"/><Relationship Id="rId211" Type="http://schemas.openxmlformats.org/officeDocument/2006/relationships/hyperlink" Target="mailto:afilal@domingosl.com" TargetMode="External"/><Relationship Id="rId210" Type="http://schemas.openxmlformats.org/officeDocument/2006/relationships/hyperlink" Target="mailto:don.stewart@hotmail.com" TargetMode="External"/><Relationship Id="rId129" Type="http://schemas.openxmlformats.org/officeDocument/2006/relationships/hyperlink" Target="mailto:zg.gagac@gmail.com" TargetMode="External"/><Relationship Id="rId128" Type="http://schemas.openxmlformats.org/officeDocument/2006/relationships/hyperlink" Target="mailto:tapmaderas@hotmail.com" TargetMode="External"/><Relationship Id="rId249" Type="http://schemas.openxmlformats.org/officeDocument/2006/relationships/hyperlink" Target="mailto:Bachux35@gmail.com" TargetMode="External"/><Relationship Id="rId127" Type="http://schemas.openxmlformats.org/officeDocument/2006/relationships/hyperlink" Target="mailto:darell@croftpoles.co.nk" TargetMode="External"/><Relationship Id="rId248" Type="http://schemas.openxmlformats.org/officeDocument/2006/relationships/hyperlink" Target="mailto:genesiod13@hotmail.com" TargetMode="External"/><Relationship Id="rId126" Type="http://schemas.openxmlformats.org/officeDocument/2006/relationships/hyperlink" Target="mailto:info@lpua.net" TargetMode="External"/><Relationship Id="rId247" Type="http://schemas.openxmlformats.org/officeDocument/2006/relationships/hyperlink" Target="mailto:johnolivermcdonald@icloud.com" TargetMode="External"/><Relationship Id="rId121" Type="http://schemas.openxmlformats.org/officeDocument/2006/relationships/hyperlink" Target="mailto:pacar.marko@gmail.com" TargetMode="External"/><Relationship Id="rId242" Type="http://schemas.openxmlformats.org/officeDocument/2006/relationships/hyperlink" Target="mailto:Ozen-isbileme@outlook.com" TargetMode="External"/><Relationship Id="rId120" Type="http://schemas.openxmlformats.org/officeDocument/2006/relationships/hyperlink" Target="mailto:don.stewart@hotmail.com" TargetMode="External"/><Relationship Id="rId241" Type="http://schemas.openxmlformats.org/officeDocument/2006/relationships/hyperlink" Target="mailto:michel_tneke@hotmail.com" TargetMode="External"/><Relationship Id="rId240" Type="http://schemas.openxmlformats.org/officeDocument/2006/relationships/hyperlink" Target="mailto:alchevfilip@gmail.com" TargetMode="External"/><Relationship Id="rId125" Type="http://schemas.openxmlformats.org/officeDocument/2006/relationships/hyperlink" Target="mailto:aksenov100@gmail.com" TargetMode="External"/><Relationship Id="rId246" Type="http://schemas.openxmlformats.org/officeDocument/2006/relationships/hyperlink" Target="mailto:kolland.clemens@icloud.com" TargetMode="External"/><Relationship Id="rId124" Type="http://schemas.openxmlformats.org/officeDocument/2006/relationships/hyperlink" Target="mailto:miroslav.dinev1@gmail.com" TargetMode="External"/><Relationship Id="rId245" Type="http://schemas.openxmlformats.org/officeDocument/2006/relationships/hyperlink" Target="mailto:mehanik1@rldk.altailes.com" TargetMode="External"/><Relationship Id="rId123" Type="http://schemas.openxmlformats.org/officeDocument/2006/relationships/hyperlink" Target="mailto:mnewall@gmail.com" TargetMode="External"/><Relationship Id="rId244" Type="http://schemas.openxmlformats.org/officeDocument/2006/relationships/hyperlink" Target="mailto:Mehmudmughal@hotmail.com" TargetMode="External"/><Relationship Id="rId122" Type="http://schemas.openxmlformats.org/officeDocument/2006/relationships/hyperlink" Target="mailto:orasmae.avery@gmail.com" TargetMode="External"/><Relationship Id="rId243" Type="http://schemas.openxmlformats.org/officeDocument/2006/relationships/hyperlink" Target="mailto:info@dzambo.com" TargetMode="External"/><Relationship Id="rId95" Type="http://schemas.openxmlformats.org/officeDocument/2006/relationships/hyperlink" Target="mailto:dpintecmapirineos@gmail.com" TargetMode="External"/><Relationship Id="rId94" Type="http://schemas.openxmlformats.org/officeDocument/2006/relationships/hyperlink" Target="mailto:saadcoye@yahoo.com" TargetMode="External"/><Relationship Id="rId97" Type="http://schemas.openxmlformats.org/officeDocument/2006/relationships/hyperlink" Target="mailto:mickyspellman@outlook.com" TargetMode="External"/><Relationship Id="rId96" Type="http://schemas.openxmlformats.org/officeDocument/2006/relationships/hyperlink" Target="mailto:likharad@skaip.by" TargetMode="External"/><Relationship Id="rId99" Type="http://schemas.openxmlformats.org/officeDocument/2006/relationships/hyperlink" Target="mailto:magda100810@gmail.com" TargetMode="External"/><Relationship Id="rId98" Type="http://schemas.openxmlformats.org/officeDocument/2006/relationships/hyperlink" Target="mailto:rentzost@gmail.com" TargetMode="External"/><Relationship Id="rId91" Type="http://schemas.openxmlformats.org/officeDocument/2006/relationships/hyperlink" Target="mailto:mauricioteran@gmail.com" TargetMode="External"/><Relationship Id="rId90" Type="http://schemas.openxmlformats.org/officeDocument/2006/relationships/hyperlink" Target="mailto:arvinddurga@hotmail.com" TargetMode="External"/><Relationship Id="rId93" Type="http://schemas.openxmlformats.org/officeDocument/2006/relationships/hyperlink" Target="mailto:fredyorosticasa@gmail.com7" TargetMode="External"/><Relationship Id="rId92" Type="http://schemas.openxmlformats.org/officeDocument/2006/relationships/hyperlink" Target="mailto:marcos@imnsur.com.uy" TargetMode="External"/><Relationship Id="rId118" Type="http://schemas.openxmlformats.org/officeDocument/2006/relationships/hyperlink" Target="mailto:javad.napoli@gmail.com" TargetMode="External"/><Relationship Id="rId239" Type="http://schemas.openxmlformats.org/officeDocument/2006/relationships/hyperlink" Target="mailto:ismo.rautiainen@yahoo.com" TargetMode="External"/><Relationship Id="rId117" Type="http://schemas.openxmlformats.org/officeDocument/2006/relationships/hyperlink" Target="mailto:vilbo2@gmail.com" TargetMode="External"/><Relationship Id="rId238" Type="http://schemas.openxmlformats.org/officeDocument/2006/relationships/hyperlink" Target="mailto:drearristo@gmail.com" TargetMode="External"/><Relationship Id="rId116" Type="http://schemas.openxmlformats.org/officeDocument/2006/relationships/hyperlink" Target="mailto:aeprevital@gmail.com" TargetMode="External"/><Relationship Id="rId237" Type="http://schemas.openxmlformats.org/officeDocument/2006/relationships/hyperlink" Target="mailto:Rickjanssenbouwmeester@hotmail.com" TargetMode="External"/><Relationship Id="rId115" Type="http://schemas.openxmlformats.org/officeDocument/2006/relationships/hyperlink" Target="mailto:rolf.p1968@gmail.com" TargetMode="External"/><Relationship Id="rId236" Type="http://schemas.openxmlformats.org/officeDocument/2006/relationships/hyperlink" Target="mailto:javier_palac@hotmail.com" TargetMode="External"/><Relationship Id="rId119" Type="http://schemas.openxmlformats.org/officeDocument/2006/relationships/hyperlink" Target="mailto:verba-vv@ukr.net" TargetMode="External"/><Relationship Id="rId110" Type="http://schemas.openxmlformats.org/officeDocument/2006/relationships/hyperlink" Target="mailto:mesalinaus@gmail.com" TargetMode="External"/><Relationship Id="rId231" Type="http://schemas.openxmlformats.org/officeDocument/2006/relationships/hyperlink" Target="mailto:info@dzambo.com" TargetMode="External"/><Relationship Id="rId230" Type="http://schemas.openxmlformats.org/officeDocument/2006/relationships/hyperlink" Target="mailto:vainovunder@gmail.com" TargetMode="External"/><Relationship Id="rId114" Type="http://schemas.openxmlformats.org/officeDocument/2006/relationships/hyperlink" Target="mailto:promtehel@tut.by" TargetMode="External"/><Relationship Id="rId235" Type="http://schemas.openxmlformats.org/officeDocument/2006/relationships/hyperlink" Target="mailto:vilbo2@gmail.com" TargetMode="External"/><Relationship Id="rId113" Type="http://schemas.openxmlformats.org/officeDocument/2006/relationships/hyperlink" Target="mailto:asesor_laboral@hotmail.com" TargetMode="External"/><Relationship Id="rId234" Type="http://schemas.openxmlformats.org/officeDocument/2006/relationships/hyperlink" Target="mailto:serjey@corp.ru.com" TargetMode="External"/><Relationship Id="rId112" Type="http://schemas.openxmlformats.org/officeDocument/2006/relationships/hyperlink" Target="mailto:margo.nolvak@storaenso.com" TargetMode="External"/><Relationship Id="rId233" Type="http://schemas.openxmlformats.org/officeDocument/2006/relationships/hyperlink" Target="mailto:Stanislawkomosa@gmail.com" TargetMode="External"/><Relationship Id="rId111" Type="http://schemas.openxmlformats.org/officeDocument/2006/relationships/hyperlink" Target="mailto:laukoakmuo@gmail.com" TargetMode="External"/><Relationship Id="rId232" Type="http://schemas.openxmlformats.org/officeDocument/2006/relationships/hyperlink" Target="mailto:munrocc@yahoo.com" TargetMode="External"/><Relationship Id="rId206" Type="http://schemas.openxmlformats.org/officeDocument/2006/relationships/hyperlink" Target="mailto:miguel.mesina@mtsi.cl" TargetMode="External"/><Relationship Id="rId205" Type="http://schemas.openxmlformats.org/officeDocument/2006/relationships/hyperlink" Target="mailto:p.girmantas@gmail.com" TargetMode="External"/><Relationship Id="rId204" Type="http://schemas.openxmlformats.org/officeDocument/2006/relationships/hyperlink" Target="mailto:rbarros@faroppa.com" TargetMode="External"/><Relationship Id="rId203" Type="http://schemas.openxmlformats.org/officeDocument/2006/relationships/hyperlink" Target="mailto:aantisch@gmail.com" TargetMode="External"/><Relationship Id="rId209" Type="http://schemas.openxmlformats.org/officeDocument/2006/relationships/hyperlink" Target="mailto:bobby@millmachinery.net" TargetMode="External"/><Relationship Id="rId208" Type="http://schemas.openxmlformats.org/officeDocument/2006/relationships/hyperlink" Target="mailto:mahmutserdarciftci@gmail.com" TargetMode="External"/><Relationship Id="rId207" Type="http://schemas.openxmlformats.org/officeDocument/2006/relationships/hyperlink" Target="mailto:matthewmgbenya@gmail.com" TargetMode="External"/><Relationship Id="rId202" Type="http://schemas.openxmlformats.org/officeDocument/2006/relationships/hyperlink" Target="mailto:pg@pg.is" TargetMode="External"/><Relationship Id="rId201" Type="http://schemas.openxmlformats.org/officeDocument/2006/relationships/hyperlink" Target="mailto:carelight.a@gmail.com" TargetMode="External"/><Relationship Id="rId200" Type="http://schemas.openxmlformats.org/officeDocument/2006/relationships/hyperlink" Target="mailto:info@mps-egypt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1.22" defaultRowHeight="15.0"/>
  <cols>
    <col customWidth="1" min="1" max="1" width="8.11"/>
    <col customWidth="1" min="2" max="2" width="29.44"/>
    <col customWidth="1" min="3" max="3" width="20.67"/>
    <col customWidth="1" min="4" max="4" width="32.0"/>
    <col customWidth="1" min="5" max="5" width="19.11"/>
    <col customWidth="1" min="6" max="6" width="11.11"/>
    <col customWidth="1" min="7" max="7" width="17.78"/>
    <col customWidth="1" min="8" max="8" width="44.78"/>
    <col customWidth="1" min="9" max="9" width="23.0"/>
    <col customWidth="1" min="10" max="26" width="11.11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>
      <c r="A2" s="5">
        <v>1.0</v>
      </c>
      <c r="B2" s="6" t="s">
        <v>9</v>
      </c>
      <c r="C2" s="6" t="s">
        <v>10</v>
      </c>
      <c r="D2" s="6" t="s">
        <v>11</v>
      </c>
      <c r="E2" s="6">
        <v>7.824426424E9</v>
      </c>
      <c r="F2" s="6"/>
      <c r="G2" s="6" t="s">
        <v>12</v>
      </c>
      <c r="H2" s="6" t="s">
        <v>13</v>
      </c>
      <c r="I2" s="6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>
      <c r="A3" s="5">
        <v>2.0</v>
      </c>
      <c r="B3" s="6" t="s">
        <v>14</v>
      </c>
      <c r="C3" s="6" t="s">
        <v>15</v>
      </c>
      <c r="D3" s="6" t="s">
        <v>16</v>
      </c>
      <c r="E3" s="6">
        <v>7.789208677E9</v>
      </c>
      <c r="F3" s="6"/>
      <c r="G3" s="6" t="s">
        <v>12</v>
      </c>
      <c r="H3" s="6" t="s">
        <v>17</v>
      </c>
      <c r="I3" s="6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>
      <c r="A4" s="5">
        <v>3.0</v>
      </c>
      <c r="B4" s="6" t="s">
        <v>18</v>
      </c>
      <c r="C4" s="6" t="s">
        <v>19</v>
      </c>
      <c r="D4" s="6" t="s">
        <v>20</v>
      </c>
      <c r="E4" s="6">
        <v>7.887714523E9</v>
      </c>
      <c r="F4" s="6"/>
      <c r="G4" s="6" t="s">
        <v>12</v>
      </c>
      <c r="H4" s="6"/>
      <c r="I4" s="6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>
      <c r="A5" s="5">
        <v>4.0</v>
      </c>
      <c r="B5" s="6" t="s">
        <v>21</v>
      </c>
      <c r="C5" s="6" t="s">
        <v>22</v>
      </c>
      <c r="D5" s="6" t="s">
        <v>11</v>
      </c>
      <c r="E5" s="6">
        <v>4.47824426424E11</v>
      </c>
      <c r="F5" s="6"/>
      <c r="G5" s="6" t="s">
        <v>12</v>
      </c>
      <c r="H5" s="6" t="s">
        <v>13</v>
      </c>
      <c r="I5" s="6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>
      <c r="A6" s="5">
        <v>5.0</v>
      </c>
      <c r="B6" s="6" t="s">
        <v>23</v>
      </c>
      <c r="C6" s="6" t="s">
        <v>24</v>
      </c>
      <c r="D6" s="6" t="s">
        <v>25</v>
      </c>
      <c r="E6" s="6">
        <v>7.977470379E9</v>
      </c>
      <c r="F6" s="6"/>
      <c r="G6" s="6" t="s">
        <v>12</v>
      </c>
      <c r="H6" s="6" t="s">
        <v>26</v>
      </c>
      <c r="I6" s="6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>
      <c r="A7" s="5">
        <v>6.0</v>
      </c>
      <c r="B7" s="6" t="s">
        <v>27</v>
      </c>
      <c r="C7" s="6" t="s">
        <v>28</v>
      </c>
      <c r="D7" s="6" t="s">
        <v>29</v>
      </c>
      <c r="E7" s="6" t="s">
        <v>30</v>
      </c>
      <c r="F7" s="6"/>
      <c r="G7" s="6" t="s">
        <v>12</v>
      </c>
      <c r="H7" s="6" t="s">
        <v>31</v>
      </c>
      <c r="I7" s="6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>
      <c r="A8" s="5">
        <v>7.0</v>
      </c>
      <c r="B8" s="6" t="s">
        <v>32</v>
      </c>
      <c r="C8" s="6" t="s">
        <v>33</v>
      </c>
      <c r="D8" s="6" t="s">
        <v>34</v>
      </c>
      <c r="E8" s="6">
        <v>1.294311341E9</v>
      </c>
      <c r="F8" s="6"/>
      <c r="G8" s="6" t="s">
        <v>12</v>
      </c>
      <c r="H8" s="6"/>
      <c r="I8" s="6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>
      <c r="A9" s="5">
        <v>8.0</v>
      </c>
      <c r="B9" s="6" t="s">
        <v>35</v>
      </c>
      <c r="C9" s="6" t="s">
        <v>36</v>
      </c>
      <c r="D9" s="6" t="s">
        <v>37</v>
      </c>
      <c r="E9" s="6">
        <v>4.41295690011E11</v>
      </c>
      <c r="F9" s="6"/>
      <c r="G9" s="6" t="s">
        <v>12</v>
      </c>
      <c r="H9" s="6"/>
      <c r="I9" s="6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>
      <c r="A10" s="5">
        <v>9.0</v>
      </c>
      <c r="B10" s="6" t="s">
        <v>38</v>
      </c>
      <c r="C10" s="6" t="s">
        <v>39</v>
      </c>
      <c r="D10" s="6" t="s">
        <v>40</v>
      </c>
      <c r="E10" s="6">
        <v>7.563273861E9</v>
      </c>
      <c r="F10" s="6"/>
      <c r="G10" s="6" t="s">
        <v>12</v>
      </c>
      <c r="H10" s="7" t="s">
        <v>41</v>
      </c>
      <c r="I10" s="6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>
      <c r="A11" s="5">
        <v>10.0</v>
      </c>
      <c r="B11" s="6" t="s">
        <v>42</v>
      </c>
      <c r="C11" s="6" t="s">
        <v>43</v>
      </c>
      <c r="D11" s="6" t="s">
        <v>44</v>
      </c>
      <c r="E11" s="6" t="s">
        <v>45</v>
      </c>
      <c r="F11" s="6"/>
      <c r="G11" s="6" t="s">
        <v>12</v>
      </c>
      <c r="H11" s="7" t="s">
        <v>46</v>
      </c>
      <c r="I11" s="6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>
      <c r="A12" s="5">
        <v>11.0</v>
      </c>
      <c r="B12" s="6" t="s">
        <v>47</v>
      </c>
      <c r="C12" s="6" t="s">
        <v>48</v>
      </c>
      <c r="D12" s="6" t="s">
        <v>49</v>
      </c>
      <c r="E12" s="6" t="s">
        <v>50</v>
      </c>
      <c r="F12" s="6"/>
      <c r="G12" s="6" t="s">
        <v>12</v>
      </c>
      <c r="H12" s="7" t="s">
        <v>51</v>
      </c>
      <c r="I12" s="6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>
      <c r="A13" s="5">
        <v>12.0</v>
      </c>
      <c r="B13" s="6" t="s">
        <v>52</v>
      </c>
      <c r="C13" s="6" t="s">
        <v>53</v>
      </c>
      <c r="D13" s="6" t="s">
        <v>54</v>
      </c>
      <c r="E13" s="6">
        <v>1.984624273E9</v>
      </c>
      <c r="F13" s="6"/>
      <c r="G13" s="6" t="s">
        <v>12</v>
      </c>
      <c r="H13" s="7" t="s">
        <v>55</v>
      </c>
      <c r="I13" s="6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>
      <c r="A14" s="5">
        <v>13.0</v>
      </c>
      <c r="B14" s="6" t="s">
        <v>56</v>
      </c>
      <c r="C14" s="6" t="s">
        <v>57</v>
      </c>
      <c r="D14" s="6" t="s">
        <v>58</v>
      </c>
      <c r="E14" s="6">
        <v>7.484507808E9</v>
      </c>
      <c r="F14" s="6"/>
      <c r="G14" s="6" t="s">
        <v>12</v>
      </c>
      <c r="H14" s="7" t="s">
        <v>59</v>
      </c>
      <c r="I14" s="6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>
      <c r="A15" s="5">
        <v>14.0</v>
      </c>
      <c r="B15" s="6" t="s">
        <v>60</v>
      </c>
      <c r="C15" s="6" t="s">
        <v>61</v>
      </c>
      <c r="D15" s="6" t="s">
        <v>62</v>
      </c>
      <c r="E15" s="6">
        <v>4.47706845097E11</v>
      </c>
      <c r="F15" s="6"/>
      <c r="G15" s="6" t="s">
        <v>12</v>
      </c>
      <c r="H15" s="7" t="s">
        <v>63</v>
      </c>
      <c r="I15" s="6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>
      <c r="A16" s="5">
        <v>15.0</v>
      </c>
      <c r="B16" s="6" t="s">
        <v>64</v>
      </c>
      <c r="C16" s="6" t="s">
        <v>65</v>
      </c>
      <c r="D16" s="6" t="s">
        <v>66</v>
      </c>
      <c r="E16" s="6">
        <v>4.47912479005E11</v>
      </c>
      <c r="F16" s="6"/>
      <c r="G16" s="6" t="s">
        <v>12</v>
      </c>
      <c r="H16" s="7" t="s">
        <v>67</v>
      </c>
      <c r="I16" s="6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>
      <c r="A17" s="5">
        <v>16.0</v>
      </c>
      <c r="B17" s="6" t="s">
        <v>68</v>
      </c>
      <c r="C17" s="6" t="s">
        <v>69</v>
      </c>
      <c r="D17" s="6" t="s">
        <v>70</v>
      </c>
      <c r="E17" s="6">
        <v>7.917699072E9</v>
      </c>
      <c r="F17" s="6"/>
      <c r="G17" s="6" t="s">
        <v>12</v>
      </c>
      <c r="H17" s="7" t="s">
        <v>71</v>
      </c>
      <c r="I17" s="6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>
      <c r="A18" s="5">
        <v>17.0</v>
      </c>
      <c r="B18" s="6" t="s">
        <v>72</v>
      </c>
      <c r="C18" s="6" t="s">
        <v>73</v>
      </c>
      <c r="D18" s="6" t="s">
        <v>74</v>
      </c>
      <c r="E18" s="6"/>
      <c r="F18" s="6"/>
      <c r="G18" s="6" t="s">
        <v>12</v>
      </c>
      <c r="H18" s="7" t="s">
        <v>75</v>
      </c>
      <c r="I18" s="6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>
      <c r="A19" s="5">
        <v>18.0</v>
      </c>
      <c r="B19" s="6" t="s">
        <v>76</v>
      </c>
      <c r="C19" s="6" t="s">
        <v>77</v>
      </c>
      <c r="D19" s="6" t="s">
        <v>78</v>
      </c>
      <c r="E19" s="6"/>
      <c r="F19" s="6"/>
      <c r="G19" s="6" t="s">
        <v>12</v>
      </c>
      <c r="H19" s="7" t="s">
        <v>79</v>
      </c>
      <c r="I19" s="6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>
      <c r="A20" s="5">
        <v>19.0</v>
      </c>
      <c r="B20" s="6" t="s">
        <v>80</v>
      </c>
      <c r="C20" s="6" t="s">
        <v>81</v>
      </c>
      <c r="D20" s="6" t="s">
        <v>82</v>
      </c>
      <c r="E20" s="6" t="s">
        <v>83</v>
      </c>
      <c r="F20" s="6"/>
      <c r="G20" s="6" t="s">
        <v>12</v>
      </c>
      <c r="H20" s="7" t="s">
        <v>84</v>
      </c>
      <c r="I20" s="6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ht="15.75" customHeight="1">
      <c r="A21" s="5">
        <v>20.0</v>
      </c>
      <c r="B21" s="6" t="s">
        <v>85</v>
      </c>
      <c r="C21" s="6" t="s">
        <v>86</v>
      </c>
      <c r="D21" s="6"/>
      <c r="E21" s="6">
        <v>4.47397589462E11</v>
      </c>
      <c r="F21" s="6"/>
      <c r="G21" s="6" t="s">
        <v>12</v>
      </c>
      <c r="H21" s="7" t="s">
        <v>87</v>
      </c>
      <c r="I21" s="6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ht="15.75" customHeight="1">
      <c r="A22" s="5">
        <v>21.0</v>
      </c>
      <c r="B22" s="6" t="s">
        <v>88</v>
      </c>
      <c r="C22" s="6" t="s">
        <v>89</v>
      </c>
      <c r="D22" s="8" t="s">
        <v>90</v>
      </c>
      <c r="E22" s="6"/>
      <c r="F22" s="6"/>
      <c r="G22" s="6" t="s">
        <v>12</v>
      </c>
      <c r="H22" s="9" t="s">
        <v>91</v>
      </c>
      <c r="I22" s="8" t="s">
        <v>92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ht="15.75" customHeight="1">
      <c r="A23" s="5">
        <v>22.0</v>
      </c>
      <c r="B23" s="6" t="s">
        <v>93</v>
      </c>
      <c r="C23" s="10" t="s">
        <v>94</v>
      </c>
      <c r="D23" s="8"/>
      <c r="E23" s="6"/>
      <c r="F23" s="6"/>
      <c r="G23" s="6" t="s">
        <v>12</v>
      </c>
      <c r="H23" s="11" t="s">
        <v>95</v>
      </c>
      <c r="I23" s="8" t="s">
        <v>96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ht="15.75" customHeight="1">
      <c r="A24" s="5">
        <v>23.0</v>
      </c>
      <c r="B24" s="6" t="s">
        <v>97</v>
      </c>
      <c r="C24" s="10" t="s">
        <v>98</v>
      </c>
      <c r="D24" s="8" t="s">
        <v>99</v>
      </c>
      <c r="E24" s="6"/>
      <c r="F24" s="6"/>
      <c r="G24" s="6" t="s">
        <v>12</v>
      </c>
      <c r="H24" s="11" t="s">
        <v>100</v>
      </c>
      <c r="I24" s="8" t="s">
        <v>101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ht="15.75" customHeight="1">
      <c r="A25" s="5">
        <v>24.0</v>
      </c>
      <c r="B25" s="6" t="s">
        <v>102</v>
      </c>
      <c r="C25" s="10" t="s">
        <v>103</v>
      </c>
      <c r="D25" s="8" t="s">
        <v>104</v>
      </c>
      <c r="E25" s="6"/>
      <c r="F25" s="6"/>
      <c r="G25" s="6" t="s">
        <v>12</v>
      </c>
      <c r="H25" s="11" t="s">
        <v>105</v>
      </c>
      <c r="I25" s="8" t="s">
        <v>106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ht="15.75" customHeight="1">
      <c r="A26" s="5">
        <v>25.0</v>
      </c>
      <c r="B26" s="6" t="s">
        <v>107</v>
      </c>
      <c r="C26" s="10" t="s">
        <v>108</v>
      </c>
      <c r="D26" s="8" t="s">
        <v>109</v>
      </c>
      <c r="E26" s="6"/>
      <c r="F26" s="6"/>
      <c r="G26" s="6" t="s">
        <v>12</v>
      </c>
      <c r="H26" s="11" t="s">
        <v>110</v>
      </c>
      <c r="I26" s="8" t="s">
        <v>111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ht="15.75" customHeight="1">
      <c r="A27" s="5">
        <v>26.0</v>
      </c>
      <c r="B27" s="6" t="s">
        <v>112</v>
      </c>
      <c r="C27" s="10" t="s">
        <v>113</v>
      </c>
      <c r="D27" s="8" t="s">
        <v>114</v>
      </c>
      <c r="E27" s="6"/>
      <c r="F27" s="6"/>
      <c r="G27" s="6" t="s">
        <v>12</v>
      </c>
      <c r="H27" s="11" t="s">
        <v>115</v>
      </c>
      <c r="I27" s="8" t="s">
        <v>116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ht="15.75" customHeight="1">
      <c r="A28" s="5">
        <v>27.0</v>
      </c>
      <c r="B28" s="6" t="s">
        <v>117</v>
      </c>
      <c r="C28" s="10" t="s">
        <v>118</v>
      </c>
      <c r="D28" s="8" t="s">
        <v>119</v>
      </c>
      <c r="E28" s="6"/>
      <c r="F28" s="6"/>
      <c r="G28" s="6" t="s">
        <v>12</v>
      </c>
      <c r="H28" s="11" t="s">
        <v>120</v>
      </c>
      <c r="I28" s="8" t="s">
        <v>121</v>
      </c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ht="15.75" customHeight="1">
      <c r="A29" s="5">
        <v>28.0</v>
      </c>
      <c r="B29" s="6" t="s">
        <v>122</v>
      </c>
      <c r="C29" s="10" t="s">
        <v>123</v>
      </c>
      <c r="D29" s="8" t="s">
        <v>124</v>
      </c>
      <c r="E29" s="6"/>
      <c r="F29" s="6"/>
      <c r="G29" s="6" t="s">
        <v>12</v>
      </c>
      <c r="H29" s="11" t="s">
        <v>125</v>
      </c>
      <c r="I29" s="8" t="s">
        <v>126</v>
      </c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ht="15.75" customHeight="1">
      <c r="A30" s="5">
        <v>29.0</v>
      </c>
      <c r="B30" s="6" t="s">
        <v>127</v>
      </c>
      <c r="C30" s="10" t="s">
        <v>128</v>
      </c>
      <c r="D30" s="8" t="s">
        <v>129</v>
      </c>
      <c r="E30" s="6"/>
      <c r="F30" s="6"/>
      <c r="G30" s="6" t="s">
        <v>12</v>
      </c>
      <c r="H30" s="11" t="s">
        <v>130</v>
      </c>
      <c r="I30" s="8" t="s">
        <v>131</v>
      </c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ht="15.75" customHeight="1">
      <c r="A31" s="5">
        <v>30.0</v>
      </c>
      <c r="B31" s="6" t="s">
        <v>132</v>
      </c>
      <c r="C31" s="10" t="s">
        <v>133</v>
      </c>
      <c r="D31" s="12" t="s">
        <v>134</v>
      </c>
      <c r="E31" s="6"/>
      <c r="F31" s="6"/>
      <c r="G31" s="6" t="s">
        <v>12</v>
      </c>
      <c r="H31" s="11" t="s">
        <v>135</v>
      </c>
      <c r="I31" s="8" t="s">
        <v>136</v>
      </c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ht="15.75" customHeight="1">
      <c r="A32" s="5">
        <v>31.0</v>
      </c>
      <c r="B32" s="6" t="s">
        <v>137</v>
      </c>
      <c r="C32" s="6" t="s">
        <v>123</v>
      </c>
      <c r="D32" s="7" t="s">
        <v>138</v>
      </c>
      <c r="E32" s="6"/>
      <c r="F32" s="6"/>
      <c r="G32" s="6" t="s">
        <v>12</v>
      </c>
      <c r="H32" s="6" t="s">
        <v>139</v>
      </c>
      <c r="I32" s="7" t="s">
        <v>140</v>
      </c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ht="15.75" customHeight="1">
      <c r="A33" s="5">
        <v>32.0</v>
      </c>
      <c r="B33" s="6" t="s">
        <v>141</v>
      </c>
      <c r="C33" s="6" t="s">
        <v>142</v>
      </c>
      <c r="D33" s="6" t="s">
        <v>143</v>
      </c>
      <c r="E33" s="6">
        <v>7.510207097E9</v>
      </c>
      <c r="F33" s="13" t="s">
        <v>5</v>
      </c>
      <c r="G33" s="6" t="s">
        <v>12</v>
      </c>
      <c r="H33" s="6" t="s">
        <v>144</v>
      </c>
      <c r="I33" s="6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ht="15.75" customHeight="1">
      <c r="A34" s="5">
        <v>33.0</v>
      </c>
      <c r="B34" s="6" t="s">
        <v>145</v>
      </c>
      <c r="C34" s="6" t="s">
        <v>146</v>
      </c>
      <c r="D34" s="6" t="s">
        <v>147</v>
      </c>
      <c r="E34" s="6"/>
      <c r="F34" s="6"/>
      <c r="G34" s="6" t="s">
        <v>12</v>
      </c>
      <c r="H34" s="6"/>
      <c r="I34" s="6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ht="15.75" customHeight="1">
      <c r="A35" s="5">
        <v>34.0</v>
      </c>
      <c r="B35" s="6" t="s">
        <v>148</v>
      </c>
      <c r="C35" s="6" t="s">
        <v>149</v>
      </c>
      <c r="D35" s="6" t="s">
        <v>150</v>
      </c>
      <c r="E35" s="6">
        <v>7.801254225E9</v>
      </c>
      <c r="F35" s="6"/>
      <c r="G35" s="6" t="s">
        <v>12</v>
      </c>
      <c r="H35" s="6"/>
      <c r="I35" s="6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ht="15.75" customHeight="1">
      <c r="A36" s="5">
        <v>35.0</v>
      </c>
      <c r="B36" s="6"/>
      <c r="C36" s="6" t="s">
        <v>151</v>
      </c>
      <c r="D36" s="6" t="s">
        <v>152</v>
      </c>
      <c r="E36" s="6">
        <v>4.4198840241E10</v>
      </c>
      <c r="F36" s="6"/>
      <c r="G36" s="6" t="s">
        <v>12</v>
      </c>
      <c r="H36" s="6"/>
      <c r="I36" s="6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ht="15.75" customHeight="1">
      <c r="A37" s="5">
        <v>36.0</v>
      </c>
      <c r="B37" s="6" t="s">
        <v>153</v>
      </c>
      <c r="C37" s="6" t="s">
        <v>154</v>
      </c>
      <c r="D37" s="6" t="s">
        <v>155</v>
      </c>
      <c r="E37" s="6"/>
      <c r="F37" s="13" t="s">
        <v>5</v>
      </c>
      <c r="G37" s="6" t="s">
        <v>12</v>
      </c>
      <c r="H37" s="6"/>
      <c r="I37" s="6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ht="15.75" customHeight="1">
      <c r="A38" s="5">
        <v>37.0</v>
      </c>
      <c r="B38" s="6" t="s">
        <v>80</v>
      </c>
      <c r="C38" s="6" t="s">
        <v>81</v>
      </c>
      <c r="D38" s="6" t="s">
        <v>156</v>
      </c>
      <c r="E38" s="6"/>
      <c r="F38" s="6"/>
      <c r="G38" s="6" t="s">
        <v>12</v>
      </c>
      <c r="H38" s="6"/>
      <c r="I38" s="6"/>
      <c r="J38" s="1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ht="15.75" customHeight="1">
      <c r="A39" s="5">
        <v>38.0</v>
      </c>
      <c r="B39" s="6" t="s">
        <v>157</v>
      </c>
      <c r="C39" s="6" t="s">
        <v>158</v>
      </c>
      <c r="D39" s="6" t="s">
        <v>159</v>
      </c>
      <c r="E39" s="6"/>
      <c r="F39" s="6"/>
      <c r="G39" s="6" t="s">
        <v>12</v>
      </c>
      <c r="H39" s="15"/>
      <c r="I39" s="6"/>
      <c r="J39" s="1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ht="15.75" customHeight="1">
      <c r="A40" s="16">
        <v>39.0</v>
      </c>
      <c r="B40" s="17" t="s">
        <v>160</v>
      </c>
      <c r="C40" s="6"/>
      <c r="D40" s="18" t="s">
        <v>161</v>
      </c>
      <c r="E40" s="18">
        <v>1.780470328E9</v>
      </c>
      <c r="F40" s="6"/>
      <c r="G40" s="18" t="s">
        <v>12</v>
      </c>
      <c r="H40" s="19" t="s">
        <v>162</v>
      </c>
      <c r="I40" s="6"/>
      <c r="J40" s="20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ht="15.75" customHeight="1">
      <c r="A41" s="16">
        <v>40.0</v>
      </c>
      <c r="B41" s="17" t="s">
        <v>163</v>
      </c>
      <c r="C41" s="17" t="s">
        <v>164</v>
      </c>
      <c r="D41" s="21" t="s">
        <v>165</v>
      </c>
      <c r="E41" s="22" t="s">
        <v>166</v>
      </c>
      <c r="F41" s="6"/>
      <c r="G41" s="18" t="s">
        <v>12</v>
      </c>
      <c r="H41" s="19" t="s">
        <v>167</v>
      </c>
      <c r="I41" s="6"/>
      <c r="J41" s="23" t="s">
        <v>168</v>
      </c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ht="15.75" customHeight="1">
      <c r="A42" s="24"/>
      <c r="B42" s="4"/>
      <c r="C42" s="4"/>
      <c r="D42" s="4"/>
      <c r="E42" s="4"/>
      <c r="F42" s="4"/>
      <c r="G42" s="4"/>
      <c r="H42" s="4"/>
      <c r="I42" s="4"/>
      <c r="J42" s="20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ht="15.75" customHeight="1">
      <c r="A43" s="1" t="s">
        <v>0</v>
      </c>
      <c r="B43" s="2"/>
      <c r="C43" s="2" t="s">
        <v>2</v>
      </c>
      <c r="D43" s="2" t="s">
        <v>3</v>
      </c>
      <c r="E43" s="2" t="s">
        <v>4</v>
      </c>
      <c r="F43" s="3" t="s">
        <v>5</v>
      </c>
      <c r="G43" s="2" t="s">
        <v>6</v>
      </c>
      <c r="H43" s="2" t="s">
        <v>7</v>
      </c>
      <c r="I43" s="2" t="s">
        <v>8</v>
      </c>
      <c r="J43" s="20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ht="15.75" customHeight="1">
      <c r="A44" s="5">
        <v>33.0</v>
      </c>
      <c r="B44" s="6"/>
      <c r="C44" s="6" t="s">
        <v>169</v>
      </c>
      <c r="D44" s="6" t="s">
        <v>170</v>
      </c>
      <c r="E44" s="6">
        <v>4.47877169518E11</v>
      </c>
      <c r="F44" s="6"/>
      <c r="G44" s="6" t="s">
        <v>12</v>
      </c>
      <c r="H44" s="6"/>
      <c r="I44" s="6"/>
      <c r="J44" s="20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ht="15.75" customHeight="1">
      <c r="A45" s="5">
        <v>34.0</v>
      </c>
      <c r="B45" s="6"/>
      <c r="C45" s="6" t="s">
        <v>171</v>
      </c>
      <c r="D45" s="6" t="s">
        <v>172</v>
      </c>
      <c r="E45" s="6">
        <v>7.932830154E9</v>
      </c>
      <c r="F45" s="6"/>
      <c r="G45" s="6" t="s">
        <v>12</v>
      </c>
      <c r="H45" s="6"/>
      <c r="I45" s="6"/>
      <c r="J45" s="20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ht="15.75" customHeight="1">
      <c r="A46" s="5">
        <v>35.0</v>
      </c>
      <c r="B46" s="6"/>
      <c r="C46" s="6" t="s">
        <v>173</v>
      </c>
      <c r="D46" s="6" t="s">
        <v>174</v>
      </c>
      <c r="E46" s="6">
        <v>7.890022002E9</v>
      </c>
      <c r="F46" s="6"/>
      <c r="G46" s="6" t="s">
        <v>12</v>
      </c>
      <c r="H46" s="6"/>
      <c r="I46" s="6"/>
      <c r="J46" s="20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ht="15.75" customHeight="1">
      <c r="A47" s="5">
        <v>36.0</v>
      </c>
      <c r="B47" s="6"/>
      <c r="C47" s="6" t="s">
        <v>175</v>
      </c>
      <c r="D47" s="6" t="s">
        <v>176</v>
      </c>
      <c r="E47" s="6">
        <v>1.651842876E9</v>
      </c>
      <c r="F47" s="6"/>
      <c r="G47" s="6" t="s">
        <v>12</v>
      </c>
      <c r="H47" s="6"/>
      <c r="I47" s="6"/>
      <c r="J47" s="20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ht="15.75" customHeight="1">
      <c r="A48" s="5">
        <v>37.0</v>
      </c>
      <c r="B48" s="6"/>
      <c r="C48" s="6" t="s">
        <v>177</v>
      </c>
      <c r="D48" s="6" t="s">
        <v>178</v>
      </c>
      <c r="E48" s="6">
        <v>7.596748795E9</v>
      </c>
      <c r="F48" s="6"/>
      <c r="G48" s="6" t="s">
        <v>12</v>
      </c>
      <c r="H48" s="6"/>
      <c r="I48" s="6"/>
      <c r="J48" s="1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ht="15.75" customHeight="1">
      <c r="A49" s="5">
        <v>38.0</v>
      </c>
      <c r="B49" s="6"/>
      <c r="C49" s="6" t="s">
        <v>179</v>
      </c>
      <c r="D49" s="6" t="s">
        <v>180</v>
      </c>
      <c r="E49" s="6">
        <v>1.530222954E9</v>
      </c>
      <c r="F49" s="6"/>
      <c r="G49" s="6" t="s">
        <v>12</v>
      </c>
      <c r="H49" s="6"/>
      <c r="I49" s="6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ht="15.75" customHeight="1">
      <c r="A50" s="5">
        <v>39.0</v>
      </c>
      <c r="B50" s="6"/>
      <c r="C50" s="6" t="s">
        <v>181</v>
      </c>
      <c r="D50" s="6" t="s">
        <v>182</v>
      </c>
      <c r="E50" s="6">
        <v>7.309543863E9</v>
      </c>
      <c r="F50" s="6"/>
      <c r="G50" s="6" t="s">
        <v>12</v>
      </c>
      <c r="H50" s="6"/>
      <c r="I50" s="6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ht="15.75" customHeight="1">
      <c r="A51" s="5">
        <v>40.0</v>
      </c>
      <c r="B51" s="6"/>
      <c r="C51" s="6" t="s">
        <v>183</v>
      </c>
      <c r="D51" s="6" t="s">
        <v>184</v>
      </c>
      <c r="E51" s="6">
        <v>7.974402181E9</v>
      </c>
      <c r="F51" s="6"/>
      <c r="G51" s="6" t="s">
        <v>12</v>
      </c>
      <c r="H51" s="6"/>
      <c r="I51" s="6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ht="15.75" customHeight="1">
      <c r="A52" s="5">
        <v>41.0</v>
      </c>
      <c r="B52" s="6"/>
      <c r="C52" s="6" t="s">
        <v>185</v>
      </c>
      <c r="D52" s="6" t="s">
        <v>186</v>
      </c>
      <c r="E52" s="6">
        <v>7.887607606E9</v>
      </c>
      <c r="F52" s="6"/>
      <c r="G52" s="6" t="s">
        <v>12</v>
      </c>
      <c r="H52" s="6"/>
      <c r="I52" s="6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ht="15.75" customHeight="1">
      <c r="A53" s="5">
        <v>42.0</v>
      </c>
      <c r="B53" s="6"/>
      <c r="C53" s="6" t="s">
        <v>187</v>
      </c>
      <c r="D53" s="6" t="s">
        <v>188</v>
      </c>
      <c r="E53" s="6">
        <v>7.967793304E9</v>
      </c>
      <c r="F53" s="6"/>
      <c r="G53" s="6" t="s">
        <v>12</v>
      </c>
      <c r="H53" s="6"/>
      <c r="I53" s="6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ht="15.75" customHeight="1">
      <c r="A54" s="5">
        <v>43.0</v>
      </c>
      <c r="B54" s="6"/>
      <c r="C54" s="6" t="s">
        <v>189</v>
      </c>
      <c r="D54" s="6" t="s">
        <v>190</v>
      </c>
      <c r="E54" s="6" t="s">
        <v>191</v>
      </c>
      <c r="F54" s="6"/>
      <c r="G54" s="6" t="s">
        <v>12</v>
      </c>
      <c r="H54" s="6"/>
      <c r="I54" s="6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ht="15.75" customHeight="1">
      <c r="A55" s="5">
        <v>44.0</v>
      </c>
      <c r="B55" s="6"/>
      <c r="C55" s="6" t="s">
        <v>192</v>
      </c>
      <c r="D55" s="6" t="s">
        <v>193</v>
      </c>
      <c r="E55" s="6"/>
      <c r="F55" s="6"/>
      <c r="G55" s="6" t="s">
        <v>12</v>
      </c>
      <c r="H55" s="6"/>
      <c r="I55" s="6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ht="15.75" customHeight="1">
      <c r="A56" s="5">
        <v>45.0</v>
      </c>
      <c r="B56" s="6"/>
      <c r="C56" s="6" t="s">
        <v>194</v>
      </c>
      <c r="D56" s="6" t="s">
        <v>195</v>
      </c>
      <c r="E56" s="6">
        <v>7.773180071E9</v>
      </c>
      <c r="F56" s="6"/>
      <c r="G56" s="6" t="s">
        <v>12</v>
      </c>
      <c r="H56" s="7"/>
      <c r="I56" s="6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ht="15.75" customHeight="1">
      <c r="A57" s="5">
        <v>46.0</v>
      </c>
      <c r="B57" s="6"/>
      <c r="C57" s="6" t="s">
        <v>196</v>
      </c>
      <c r="D57" s="6" t="s">
        <v>197</v>
      </c>
      <c r="E57" s="6">
        <v>7.98212575E8</v>
      </c>
      <c r="F57" s="6"/>
      <c r="G57" s="6" t="s">
        <v>12</v>
      </c>
      <c r="H57" s="7"/>
      <c r="I57" s="6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ht="15.75" customHeight="1">
      <c r="A58" s="5">
        <v>47.0</v>
      </c>
      <c r="B58" s="6"/>
      <c r="C58" s="6" t="s">
        <v>198</v>
      </c>
      <c r="D58" s="6" t="s">
        <v>199</v>
      </c>
      <c r="E58" s="6">
        <v>4.47788880723E11</v>
      </c>
      <c r="F58" s="6"/>
      <c r="G58" s="6" t="s">
        <v>12</v>
      </c>
      <c r="H58" s="7"/>
      <c r="I58" s="6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ht="15.75" customHeight="1">
      <c r="A59" s="5">
        <v>48.0</v>
      </c>
      <c r="B59" s="6"/>
      <c r="C59" s="10" t="s">
        <v>200</v>
      </c>
      <c r="D59" s="8"/>
      <c r="E59" s="6"/>
      <c r="F59" s="6"/>
      <c r="G59" s="6" t="s">
        <v>12</v>
      </c>
      <c r="H59" s="8"/>
      <c r="I59" s="8" t="s">
        <v>201</v>
      </c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ht="15.75" customHeight="1">
      <c r="A60" s="5">
        <v>49.0</v>
      </c>
      <c r="B60" s="6"/>
      <c r="C60" s="10" t="s">
        <v>202</v>
      </c>
      <c r="D60" s="8" t="s">
        <v>203</v>
      </c>
      <c r="E60" s="6"/>
      <c r="F60" s="6"/>
      <c r="G60" s="6" t="s">
        <v>12</v>
      </c>
      <c r="H60" s="8"/>
      <c r="I60" s="8" t="s">
        <v>204</v>
      </c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ht="15.75" customHeight="1">
      <c r="A61" s="5">
        <v>50.0</v>
      </c>
      <c r="B61" s="6"/>
      <c r="C61" s="10" t="s">
        <v>205</v>
      </c>
      <c r="D61" s="8" t="s">
        <v>206</v>
      </c>
      <c r="E61" s="6"/>
      <c r="F61" s="6"/>
      <c r="G61" s="6" t="s">
        <v>12</v>
      </c>
      <c r="H61" s="8"/>
      <c r="I61" s="8" t="s">
        <v>207</v>
      </c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ht="15.75" customHeight="1">
      <c r="A62" s="5">
        <v>51.0</v>
      </c>
      <c r="B62" s="6"/>
      <c r="C62" s="10" t="s">
        <v>208</v>
      </c>
      <c r="D62" s="8" t="s">
        <v>209</v>
      </c>
      <c r="E62" s="6"/>
      <c r="F62" s="6"/>
      <c r="G62" s="6" t="s">
        <v>12</v>
      </c>
      <c r="H62" s="8"/>
      <c r="I62" s="8" t="s">
        <v>210</v>
      </c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ht="15.75" customHeight="1">
      <c r="A63" s="5">
        <v>52.0</v>
      </c>
      <c r="B63" s="6"/>
      <c r="C63" s="10" t="s">
        <v>211</v>
      </c>
      <c r="D63" s="8" t="s">
        <v>212</v>
      </c>
      <c r="E63" s="6"/>
      <c r="F63" s="6"/>
      <c r="G63" s="6" t="s">
        <v>12</v>
      </c>
      <c r="H63" s="8"/>
      <c r="I63" s="8" t="s">
        <v>126</v>
      </c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ht="15.75" customHeight="1">
      <c r="A64" s="5">
        <v>53.0</v>
      </c>
      <c r="B64" s="6"/>
      <c r="C64" s="10" t="s">
        <v>213</v>
      </c>
      <c r="D64" s="8" t="s">
        <v>214</v>
      </c>
      <c r="E64" s="6"/>
      <c r="F64" s="6"/>
      <c r="G64" s="6" t="s">
        <v>12</v>
      </c>
      <c r="H64" s="8"/>
      <c r="I64" s="8" t="s">
        <v>215</v>
      </c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ht="15.75" customHeight="1">
      <c r="A65" s="5">
        <v>54.0</v>
      </c>
      <c r="B65" s="6"/>
      <c r="C65" s="6" t="s">
        <v>216</v>
      </c>
      <c r="D65" s="7" t="s">
        <v>217</v>
      </c>
      <c r="E65" s="6"/>
      <c r="F65" s="6"/>
      <c r="G65" s="6" t="s">
        <v>12</v>
      </c>
      <c r="H65" s="7"/>
      <c r="I65" s="7" t="s">
        <v>218</v>
      </c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ht="15.75" customHeight="1">
      <c r="A66" s="5">
        <v>55.0</v>
      </c>
      <c r="B66" s="6"/>
      <c r="C66" s="6" t="s">
        <v>219</v>
      </c>
      <c r="D66" s="6" t="s">
        <v>220</v>
      </c>
      <c r="E66" s="6">
        <v>4.4785961255E10</v>
      </c>
      <c r="F66" s="13" t="s">
        <v>5</v>
      </c>
      <c r="G66" s="6" t="s">
        <v>12</v>
      </c>
      <c r="H66" s="6"/>
      <c r="I66" s="6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ht="15.75" customHeight="1">
      <c r="A67" s="25"/>
      <c r="B67" s="26"/>
      <c r="C67" s="26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hyperlinks>
    <hyperlink r:id="rId1" ref="H22"/>
    <hyperlink r:id="rId2" location="About" ref="H40"/>
    <hyperlink r:id="rId3" ref="D41"/>
    <hyperlink r:id="rId4" ref="H41"/>
  </hyperlinks>
  <printOptions/>
  <pageMargins bottom="0.75" footer="0.0" header="0.0" left="0.7" right="0.7" top="0.75"/>
  <pageSetup orientation="landscape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1.22" defaultRowHeight="15.0"/>
  <cols>
    <col customWidth="1" min="1" max="1" width="11.11"/>
    <col customWidth="1" min="2" max="2" width="31.11"/>
    <col customWidth="1" min="3" max="3" width="30.67"/>
    <col customWidth="1" min="4" max="4" width="32.44"/>
    <col customWidth="1" min="5" max="5" width="22.44"/>
    <col customWidth="1" min="6" max="6" width="14.0"/>
    <col customWidth="1" min="7" max="7" width="23.11"/>
    <col customWidth="1" min="8" max="8" width="62.44"/>
    <col customWidth="1" min="9" max="9" width="24.78"/>
    <col customWidth="1" min="10" max="26" width="11.11"/>
  </cols>
  <sheetData>
    <row r="1">
      <c r="A1" s="27"/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8" t="s">
        <v>221</v>
      </c>
      <c r="I1" s="28" t="s">
        <v>8</v>
      </c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29">
        <v>1.0</v>
      </c>
      <c r="B2" s="30" t="s">
        <v>222</v>
      </c>
      <c r="C2" s="6" t="s">
        <v>223</v>
      </c>
      <c r="D2" s="31" t="s">
        <v>224</v>
      </c>
      <c r="E2" s="6">
        <v>4.36644537513E11</v>
      </c>
      <c r="F2" s="6"/>
      <c r="G2" s="6" t="s">
        <v>225</v>
      </c>
      <c r="H2" s="7" t="s">
        <v>226</v>
      </c>
      <c r="I2" s="6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29">
        <v>2.0</v>
      </c>
      <c r="B3" s="30" t="s">
        <v>227</v>
      </c>
      <c r="C3" s="6" t="s">
        <v>228</v>
      </c>
      <c r="D3" s="31" t="s">
        <v>229</v>
      </c>
      <c r="E3" s="6" t="s">
        <v>230</v>
      </c>
      <c r="F3" s="6"/>
      <c r="G3" s="6" t="s">
        <v>225</v>
      </c>
      <c r="H3" s="7" t="s">
        <v>231</v>
      </c>
      <c r="I3" s="6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29">
        <v>3.0</v>
      </c>
      <c r="B4" s="30" t="s">
        <v>232</v>
      </c>
      <c r="C4" s="6" t="s">
        <v>232</v>
      </c>
      <c r="D4" s="31" t="s">
        <v>233</v>
      </c>
      <c r="E4" s="6" t="s">
        <v>234</v>
      </c>
      <c r="F4" s="6"/>
      <c r="G4" s="6" t="s">
        <v>225</v>
      </c>
      <c r="H4" s="7" t="s">
        <v>235</v>
      </c>
      <c r="I4" s="6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29">
        <v>4.0</v>
      </c>
      <c r="B5" s="30" t="s">
        <v>236</v>
      </c>
      <c r="C5" s="6" t="s">
        <v>237</v>
      </c>
      <c r="D5" s="31" t="s">
        <v>238</v>
      </c>
      <c r="E5" s="6">
        <v>4.36605519112E11</v>
      </c>
      <c r="F5" s="6"/>
      <c r="G5" s="6" t="s">
        <v>225</v>
      </c>
      <c r="H5" s="7" t="s">
        <v>239</v>
      </c>
      <c r="I5" s="6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29">
        <v>5.0</v>
      </c>
      <c r="B6" s="30" t="s">
        <v>240</v>
      </c>
      <c r="C6" s="6" t="s">
        <v>241</v>
      </c>
      <c r="D6" s="31" t="s">
        <v>242</v>
      </c>
      <c r="E6" s="6">
        <v>4.36644251841E11</v>
      </c>
      <c r="F6" s="6"/>
      <c r="G6" s="6" t="s">
        <v>225</v>
      </c>
      <c r="H6" s="7" t="s">
        <v>243</v>
      </c>
      <c r="I6" s="6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>
      <c r="A7" s="29">
        <v>6.0</v>
      </c>
      <c r="B7" s="30" t="s">
        <v>244</v>
      </c>
      <c r="C7" s="6" t="s">
        <v>245</v>
      </c>
      <c r="D7" s="31" t="s">
        <v>246</v>
      </c>
      <c r="E7" s="6">
        <v>4.36769466303E11</v>
      </c>
      <c r="F7" s="6"/>
      <c r="G7" s="6" t="s">
        <v>225</v>
      </c>
      <c r="H7" s="7" t="s">
        <v>247</v>
      </c>
      <c r="I7" s="6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29">
        <v>7.0</v>
      </c>
      <c r="B8" s="6" t="s">
        <v>248</v>
      </c>
      <c r="C8" s="8" t="s">
        <v>249</v>
      </c>
      <c r="D8" s="8" t="s">
        <v>250</v>
      </c>
      <c r="E8" s="8">
        <v>4.3725230138E11</v>
      </c>
      <c r="F8" s="6"/>
      <c r="G8" s="6" t="s">
        <v>225</v>
      </c>
      <c r="H8" s="8" t="s">
        <v>251</v>
      </c>
      <c r="I8" s="8" t="s">
        <v>252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>
      <c r="A9" s="29">
        <v>8.0</v>
      </c>
      <c r="B9" s="6" t="s">
        <v>253</v>
      </c>
      <c r="C9" s="8" t="s">
        <v>254</v>
      </c>
      <c r="D9" s="8" t="s">
        <v>255</v>
      </c>
      <c r="E9" s="8">
        <v>4.3069915116289E13</v>
      </c>
      <c r="F9" s="6"/>
      <c r="G9" s="6" t="s">
        <v>225</v>
      </c>
      <c r="H9" s="8" t="s">
        <v>256</v>
      </c>
      <c r="I9" s="8" t="s">
        <v>257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>
      <c r="A10" s="29">
        <v>9.0</v>
      </c>
      <c r="B10" s="6" t="s">
        <v>258</v>
      </c>
      <c r="C10" s="8" t="s">
        <v>259</v>
      </c>
      <c r="D10" s="8" t="s">
        <v>260</v>
      </c>
      <c r="E10" s="8"/>
      <c r="F10" s="6"/>
      <c r="G10" s="6" t="s">
        <v>225</v>
      </c>
      <c r="H10" s="8" t="s">
        <v>261</v>
      </c>
      <c r="I10" s="8" t="s">
        <v>262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>
      <c r="A11" s="29">
        <v>10.0</v>
      </c>
      <c r="B11" s="6" t="s">
        <v>263</v>
      </c>
      <c r="C11" s="8" t="s">
        <v>264</v>
      </c>
      <c r="D11" s="8" t="s">
        <v>265</v>
      </c>
      <c r="E11" s="8"/>
      <c r="F11" s="6"/>
      <c r="G11" s="6" t="s">
        <v>225</v>
      </c>
      <c r="H11" s="8" t="s">
        <v>266</v>
      </c>
      <c r="I11" s="8" t="s">
        <v>267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>
      <c r="A12" s="29">
        <v>11.0</v>
      </c>
      <c r="B12" s="6" t="s">
        <v>268</v>
      </c>
      <c r="C12" s="8" t="s">
        <v>249</v>
      </c>
      <c r="D12" s="8" t="s">
        <v>269</v>
      </c>
      <c r="E12" s="8"/>
      <c r="F12" s="6"/>
      <c r="G12" s="6" t="s">
        <v>225</v>
      </c>
      <c r="H12" s="8" t="s">
        <v>270</v>
      </c>
      <c r="I12" s="8" t="s">
        <v>271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>
      <c r="A13" s="29">
        <v>12.0</v>
      </c>
      <c r="B13" s="6" t="s">
        <v>272</v>
      </c>
      <c r="C13" s="8" t="s">
        <v>273</v>
      </c>
      <c r="D13" s="8" t="s">
        <v>274</v>
      </c>
      <c r="E13" s="8"/>
      <c r="F13" s="6"/>
      <c r="G13" s="6" t="s">
        <v>225</v>
      </c>
      <c r="H13" s="8" t="s">
        <v>275</v>
      </c>
      <c r="I13" s="8" t="s">
        <v>276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>
      <c r="A14" s="29">
        <v>13.0</v>
      </c>
      <c r="B14" s="6" t="s">
        <v>277</v>
      </c>
      <c r="C14" s="8" t="s">
        <v>278</v>
      </c>
      <c r="D14" s="8" t="s">
        <v>279</v>
      </c>
      <c r="E14" s="8"/>
      <c r="F14" s="6"/>
      <c r="G14" s="6" t="s">
        <v>225</v>
      </c>
      <c r="H14" s="8" t="s">
        <v>280</v>
      </c>
      <c r="I14" s="8" t="s">
        <v>281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29">
        <v>14.0</v>
      </c>
      <c r="B15" s="6" t="s">
        <v>282</v>
      </c>
      <c r="C15" s="8" t="s">
        <v>283</v>
      </c>
      <c r="D15" s="8" t="s">
        <v>284</v>
      </c>
      <c r="E15" s="8"/>
      <c r="F15" s="6"/>
      <c r="G15" s="6" t="s">
        <v>225</v>
      </c>
      <c r="H15" s="8" t="s">
        <v>285</v>
      </c>
      <c r="I15" s="8" t="s">
        <v>286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>
      <c r="A16" s="29">
        <v>15.0</v>
      </c>
      <c r="B16" s="6" t="s">
        <v>287</v>
      </c>
      <c r="C16" s="8" t="s">
        <v>288</v>
      </c>
      <c r="D16" s="8" t="s">
        <v>289</v>
      </c>
      <c r="E16" s="8"/>
      <c r="F16" s="6"/>
      <c r="G16" s="6" t="s">
        <v>225</v>
      </c>
      <c r="H16" s="8" t="s">
        <v>290</v>
      </c>
      <c r="I16" s="8" t="s">
        <v>291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29">
        <v>16.0</v>
      </c>
      <c r="B17" s="6" t="s">
        <v>292</v>
      </c>
      <c r="C17" s="6" t="s">
        <v>293</v>
      </c>
      <c r="D17" s="6" t="s">
        <v>294</v>
      </c>
      <c r="E17" s="6"/>
      <c r="F17" s="6"/>
      <c r="G17" s="6" t="s">
        <v>225</v>
      </c>
      <c r="H17" s="6"/>
      <c r="I17" s="6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>
      <c r="A18" s="29">
        <v>17.0</v>
      </c>
      <c r="B18" s="6" t="s">
        <v>295</v>
      </c>
      <c r="C18" s="6" t="s">
        <v>296</v>
      </c>
      <c r="D18" s="6" t="s">
        <v>297</v>
      </c>
      <c r="E18" s="6"/>
      <c r="F18" s="6"/>
      <c r="G18" s="6" t="s">
        <v>225</v>
      </c>
      <c r="H18" s="6"/>
      <c r="I18" s="6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29">
        <v>18.0</v>
      </c>
      <c r="B19" s="6" t="s">
        <v>298</v>
      </c>
      <c r="C19" s="6" t="s">
        <v>299</v>
      </c>
      <c r="D19" s="6" t="s">
        <v>300</v>
      </c>
      <c r="E19" s="6"/>
      <c r="F19" s="6"/>
      <c r="G19" s="6" t="s">
        <v>225</v>
      </c>
      <c r="H19" s="6"/>
      <c r="I19" s="6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>
      <c r="A20" s="29">
        <v>19.0</v>
      </c>
      <c r="B20" s="6" t="s">
        <v>301</v>
      </c>
      <c r="C20" s="6" t="s">
        <v>302</v>
      </c>
      <c r="D20" s="6" t="s">
        <v>303</v>
      </c>
      <c r="E20" s="6"/>
      <c r="F20" s="6"/>
      <c r="G20" s="6" t="s">
        <v>225</v>
      </c>
      <c r="H20" s="6"/>
      <c r="I20" s="6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29">
        <v>20.0</v>
      </c>
      <c r="B21" s="6" t="s">
        <v>304</v>
      </c>
      <c r="C21" s="6" t="s">
        <v>305</v>
      </c>
      <c r="D21" s="6" t="s">
        <v>306</v>
      </c>
      <c r="E21" s="6"/>
      <c r="F21" s="6"/>
      <c r="G21" s="6" t="s">
        <v>225</v>
      </c>
      <c r="H21" s="6"/>
      <c r="I21" s="6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1" t="s">
        <v>0</v>
      </c>
      <c r="B24" s="2"/>
      <c r="C24" s="2" t="s">
        <v>2</v>
      </c>
      <c r="D24" s="2" t="s">
        <v>3</v>
      </c>
      <c r="E24" s="2" t="s">
        <v>4</v>
      </c>
      <c r="F24" s="3" t="s">
        <v>5</v>
      </c>
      <c r="G24" s="2" t="s">
        <v>6</v>
      </c>
      <c r="H24" s="2" t="s">
        <v>7</v>
      </c>
      <c r="I24" s="2" t="s">
        <v>8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29">
        <v>16.0</v>
      </c>
      <c r="B25" s="30"/>
      <c r="C25" s="6" t="s">
        <v>307</v>
      </c>
      <c r="D25" s="31"/>
      <c r="E25" s="6">
        <v>4.36643571352E11</v>
      </c>
      <c r="F25" s="6"/>
      <c r="G25" s="6" t="s">
        <v>225</v>
      </c>
      <c r="H25" s="6"/>
      <c r="I25" s="6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29">
        <v>17.0</v>
      </c>
      <c r="B26" s="6"/>
      <c r="C26" s="8" t="s">
        <v>308</v>
      </c>
      <c r="D26" s="8" t="s">
        <v>309</v>
      </c>
      <c r="E26" s="8"/>
      <c r="F26" s="6"/>
      <c r="G26" s="6" t="s">
        <v>225</v>
      </c>
      <c r="H26" s="8"/>
      <c r="I26" s="8" t="s">
        <v>267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29">
        <v>18.0</v>
      </c>
      <c r="B27" s="6"/>
      <c r="C27" s="8" t="s">
        <v>310</v>
      </c>
      <c r="D27" s="8" t="s">
        <v>311</v>
      </c>
      <c r="E27" s="8"/>
      <c r="F27" s="6"/>
      <c r="G27" s="6" t="s">
        <v>225</v>
      </c>
      <c r="H27" s="8"/>
      <c r="I27" s="8" t="s">
        <v>312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29">
        <v>19.0</v>
      </c>
      <c r="B28" s="6"/>
      <c r="C28" s="6" t="s">
        <v>313</v>
      </c>
      <c r="D28" s="6" t="s">
        <v>314</v>
      </c>
      <c r="E28" s="32">
        <v>4.36648336013E11</v>
      </c>
      <c r="F28" s="6"/>
      <c r="G28" s="6" t="s">
        <v>225</v>
      </c>
      <c r="H28" s="6"/>
      <c r="I28" s="6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29">
        <v>20.0</v>
      </c>
      <c r="B29" s="6"/>
      <c r="C29" s="6" t="s">
        <v>315</v>
      </c>
      <c r="D29" s="6" t="s">
        <v>316</v>
      </c>
      <c r="E29" s="6"/>
      <c r="F29" s="6"/>
      <c r="G29" s="6" t="s">
        <v>225</v>
      </c>
      <c r="H29" s="6"/>
      <c r="I29" s="6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29">
        <v>21.0</v>
      </c>
      <c r="B30" s="6"/>
      <c r="C30" s="6" t="s">
        <v>317</v>
      </c>
      <c r="D30" s="6" t="s">
        <v>318</v>
      </c>
      <c r="E30" s="6"/>
      <c r="F30" s="6"/>
      <c r="G30" s="6" t="s">
        <v>225</v>
      </c>
      <c r="H30" s="6"/>
      <c r="I30" s="6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29">
        <v>22.0</v>
      </c>
      <c r="B31" s="6"/>
      <c r="C31" s="6"/>
      <c r="D31" s="6" t="s">
        <v>319</v>
      </c>
      <c r="E31" s="6"/>
      <c r="F31" s="6"/>
      <c r="G31" s="6" t="s">
        <v>225</v>
      </c>
      <c r="H31" s="6"/>
      <c r="I31" s="6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29">
        <v>23.0</v>
      </c>
      <c r="B32" s="33" t="s">
        <v>320</v>
      </c>
      <c r="C32" s="33" t="s">
        <v>321</v>
      </c>
      <c r="D32" s="6"/>
      <c r="E32" s="33" t="s">
        <v>322</v>
      </c>
      <c r="F32" s="6"/>
      <c r="G32" s="6" t="s">
        <v>225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5.75" customHeight="1">
      <c r="A33" s="34">
        <v>24.0</v>
      </c>
      <c r="B33" s="18" t="s">
        <v>323</v>
      </c>
      <c r="C33" s="18" t="s">
        <v>324</v>
      </c>
      <c r="D33" s="18" t="s">
        <v>325</v>
      </c>
      <c r="E33" s="35" t="s">
        <v>326</v>
      </c>
      <c r="F33" s="6"/>
      <c r="G33" s="6" t="s">
        <v>225</v>
      </c>
      <c r="H33" s="19" t="s">
        <v>327</v>
      </c>
      <c r="I33" s="6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34">
        <v>25.0</v>
      </c>
      <c r="B34" s="18" t="s">
        <v>328</v>
      </c>
      <c r="C34" s="6"/>
      <c r="D34" s="18" t="s">
        <v>329</v>
      </c>
      <c r="E34" s="18" t="s">
        <v>330</v>
      </c>
      <c r="F34" s="6"/>
      <c r="G34" s="18" t="s">
        <v>225</v>
      </c>
      <c r="H34" s="6"/>
      <c r="I34" s="6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36">
        <v>26.0</v>
      </c>
      <c r="B35" s="37" t="s">
        <v>331</v>
      </c>
      <c r="C35" s="38" t="s">
        <v>332</v>
      </c>
      <c r="D35" s="39" t="s">
        <v>333</v>
      </c>
      <c r="E35" s="37" t="s">
        <v>334</v>
      </c>
      <c r="F35" s="40"/>
      <c r="G35" s="41" t="s">
        <v>225</v>
      </c>
      <c r="H35" s="42" t="s">
        <v>335</v>
      </c>
      <c r="I35" s="40"/>
      <c r="J35" s="43" t="s">
        <v>336</v>
      </c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ht="15.75" customHeight="1">
      <c r="A36" s="44">
        <v>27.0</v>
      </c>
      <c r="B36" s="45" t="s">
        <v>337</v>
      </c>
      <c r="C36" s="6"/>
      <c r="D36" s="21" t="s">
        <v>338</v>
      </c>
      <c r="E36" s="17" t="s">
        <v>339</v>
      </c>
      <c r="F36" s="6"/>
      <c r="G36" s="18" t="s">
        <v>225</v>
      </c>
      <c r="H36" s="19" t="s">
        <v>340</v>
      </c>
      <c r="I36" s="6"/>
      <c r="J36" s="46" t="s">
        <v>341</v>
      </c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44">
        <v>28.0</v>
      </c>
      <c r="B37" s="47" t="s">
        <v>342</v>
      </c>
      <c r="C37" s="48" t="s">
        <v>343</v>
      </c>
      <c r="D37" s="49" t="s">
        <v>344</v>
      </c>
      <c r="E37" s="48" t="s">
        <v>345</v>
      </c>
      <c r="F37" s="6"/>
      <c r="G37" s="18" t="s">
        <v>225</v>
      </c>
      <c r="H37" s="19" t="s">
        <v>346</v>
      </c>
      <c r="I37" s="6"/>
      <c r="J37" s="25" t="s">
        <v>347</v>
      </c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4">
        <v>29.0</v>
      </c>
      <c r="B38" s="17" t="s">
        <v>348</v>
      </c>
      <c r="C38" s="17" t="s">
        <v>349</v>
      </c>
      <c r="D38" s="21" t="s">
        <v>350</v>
      </c>
      <c r="E38" s="50" t="s">
        <v>351</v>
      </c>
      <c r="F38" s="6"/>
      <c r="G38" s="18" t="s">
        <v>225</v>
      </c>
      <c r="H38" s="19" t="s">
        <v>352</v>
      </c>
      <c r="I38" s="6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25">
        <v>30.0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hyperlinks>
    <hyperlink r:id="rId1" ref="H33"/>
    <hyperlink r:id="rId2" ref="D35"/>
    <hyperlink r:id="rId3" ref="H35"/>
    <hyperlink r:id="rId4" ref="D36"/>
    <hyperlink r:id="rId5" ref="H36"/>
    <hyperlink r:id="rId6" ref="H37"/>
    <hyperlink r:id="rId7" ref="D38"/>
    <hyperlink r:id="rId8" ref="H38"/>
  </hyperlinks>
  <printOptions/>
  <pageMargins bottom="0.75" footer="0.0" header="0.0" left="0.7" right="0.7" top="0.75"/>
  <pageSetup orientation="landscape"/>
  <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1.22" defaultRowHeight="15.0"/>
  <cols>
    <col customWidth="1" min="1" max="1" width="11.11"/>
    <col customWidth="1" min="2" max="2" width="38.0"/>
    <col customWidth="1" min="3" max="3" width="22.78"/>
    <col customWidth="1" min="4" max="4" width="28.44"/>
    <col customWidth="1" min="5" max="5" width="16.44"/>
    <col customWidth="1" min="6" max="7" width="11.11"/>
    <col customWidth="1" min="8" max="8" width="38.11"/>
    <col customWidth="1" min="9" max="9" width="17.44"/>
    <col customWidth="1" min="10" max="26" width="11.11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8" t="s">
        <v>221</v>
      </c>
      <c r="I1" s="28" t="s">
        <v>8</v>
      </c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29">
        <v>1.0</v>
      </c>
      <c r="B2" s="30" t="s">
        <v>353</v>
      </c>
      <c r="C2" s="6" t="s">
        <v>354</v>
      </c>
      <c r="D2" s="51" t="s">
        <v>355</v>
      </c>
      <c r="E2" s="6">
        <v>4.75900554E8</v>
      </c>
      <c r="F2" s="6"/>
      <c r="G2" s="6" t="s">
        <v>356</v>
      </c>
      <c r="H2" s="52" t="s">
        <v>357</v>
      </c>
      <c r="I2" s="6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29">
        <v>2.0</v>
      </c>
      <c r="B3" s="30" t="s">
        <v>358</v>
      </c>
      <c r="C3" s="6" t="s">
        <v>359</v>
      </c>
      <c r="D3" s="51" t="s">
        <v>360</v>
      </c>
      <c r="E3" s="6">
        <v>3.2471677941E10</v>
      </c>
      <c r="F3" s="6"/>
      <c r="G3" s="6" t="s">
        <v>356</v>
      </c>
      <c r="H3" s="52" t="s">
        <v>361</v>
      </c>
      <c r="I3" s="6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29">
        <v>3.0</v>
      </c>
      <c r="B4" s="30" t="s">
        <v>362</v>
      </c>
      <c r="C4" s="6" t="s">
        <v>363</v>
      </c>
      <c r="D4" s="51" t="s">
        <v>364</v>
      </c>
      <c r="E4" s="6">
        <v>3.2476452969E10</v>
      </c>
      <c r="F4" s="6"/>
      <c r="G4" s="6" t="s">
        <v>356</v>
      </c>
      <c r="H4" s="52" t="s">
        <v>365</v>
      </c>
      <c r="I4" s="6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29">
        <v>4.0</v>
      </c>
      <c r="B5" s="30" t="s">
        <v>366</v>
      </c>
      <c r="C5" s="6" t="s">
        <v>367</v>
      </c>
      <c r="D5" s="51" t="s">
        <v>368</v>
      </c>
      <c r="E5" s="6">
        <v>3.24962777E10</v>
      </c>
      <c r="F5" s="6"/>
      <c r="G5" s="6" t="s">
        <v>356</v>
      </c>
      <c r="H5" s="52" t="s">
        <v>369</v>
      </c>
      <c r="I5" s="6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29">
        <v>5.0</v>
      </c>
      <c r="B6" s="30" t="s">
        <v>370</v>
      </c>
      <c r="C6" s="6" t="s">
        <v>371</v>
      </c>
      <c r="D6" s="51" t="s">
        <v>372</v>
      </c>
      <c r="E6" s="6">
        <v>3.2471350405E10</v>
      </c>
      <c r="F6" s="6"/>
      <c r="G6" s="6" t="s">
        <v>356</v>
      </c>
      <c r="H6" s="52" t="s">
        <v>373</v>
      </c>
      <c r="I6" s="6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>
      <c r="A7" s="29">
        <v>6.0</v>
      </c>
      <c r="B7" s="6" t="s">
        <v>374</v>
      </c>
      <c r="C7" s="7" t="s">
        <v>375</v>
      </c>
      <c r="D7" s="7" t="s">
        <v>376</v>
      </c>
      <c r="E7" s="6"/>
      <c r="F7" s="6"/>
      <c r="G7" s="6" t="s">
        <v>356</v>
      </c>
      <c r="H7" s="9" t="s">
        <v>377</v>
      </c>
      <c r="I7" s="8" t="s">
        <v>378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29">
        <v>7.0</v>
      </c>
      <c r="B8" s="6" t="s">
        <v>379</v>
      </c>
      <c r="C8" s="7" t="s">
        <v>380</v>
      </c>
      <c r="D8" s="7" t="s">
        <v>381</v>
      </c>
      <c r="E8" s="6"/>
      <c r="F8" s="6"/>
      <c r="G8" s="6" t="s">
        <v>356</v>
      </c>
      <c r="H8" s="9" t="s">
        <v>382</v>
      </c>
      <c r="I8" s="8" t="s">
        <v>383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>
      <c r="A9" s="29">
        <v>8.0</v>
      </c>
      <c r="B9" s="6" t="s">
        <v>384</v>
      </c>
      <c r="C9" s="7" t="s">
        <v>385</v>
      </c>
      <c r="D9" s="53" t="s">
        <v>386</v>
      </c>
      <c r="E9" s="6"/>
      <c r="F9" s="6"/>
      <c r="G9" s="6" t="s">
        <v>356</v>
      </c>
      <c r="H9" s="54" t="s">
        <v>387</v>
      </c>
      <c r="I9" s="8" t="s">
        <v>388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>
      <c r="A10" s="29">
        <v>9.0</v>
      </c>
      <c r="B10" s="30" t="s">
        <v>389</v>
      </c>
      <c r="C10" s="6" t="s">
        <v>390</v>
      </c>
      <c r="D10" s="51" t="s">
        <v>391</v>
      </c>
      <c r="E10" s="6">
        <v>3.2484723961E10</v>
      </c>
      <c r="F10" s="13" t="s">
        <v>5</v>
      </c>
      <c r="G10" s="6" t="s">
        <v>356</v>
      </c>
      <c r="H10" s="6"/>
      <c r="I10" s="6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>
      <c r="A11" s="55"/>
      <c r="B11" s="56"/>
      <c r="C11" s="4"/>
      <c r="D11" s="57"/>
      <c r="E11" s="4"/>
      <c r="F11" s="58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>
      <c r="A12" s="55"/>
      <c r="B12" s="56"/>
      <c r="C12" s="4"/>
      <c r="D12" s="57"/>
      <c r="E12" s="4"/>
      <c r="F12" s="58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>
      <c r="A13" s="1" t="s">
        <v>0</v>
      </c>
      <c r="B13" s="2"/>
      <c r="C13" s="2" t="s">
        <v>2</v>
      </c>
      <c r="D13" s="2" t="s">
        <v>3</v>
      </c>
      <c r="E13" s="2" t="s">
        <v>4</v>
      </c>
      <c r="F13" s="3" t="s">
        <v>5</v>
      </c>
      <c r="G13" s="2" t="s">
        <v>6</v>
      </c>
      <c r="H13" s="2" t="s">
        <v>7</v>
      </c>
      <c r="I13" s="2" t="s">
        <v>8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>
      <c r="A14" s="29">
        <v>11.0</v>
      </c>
      <c r="B14" s="30"/>
      <c r="C14" s="6" t="s">
        <v>392</v>
      </c>
      <c r="D14" s="51" t="s">
        <v>393</v>
      </c>
      <c r="E14" s="6">
        <v>4.77498081E8</v>
      </c>
      <c r="F14" s="6"/>
      <c r="G14" s="6" t="s">
        <v>356</v>
      </c>
      <c r="H14" s="6"/>
      <c r="I14" s="6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29">
        <v>12.0</v>
      </c>
      <c r="B15" s="30"/>
      <c r="C15" s="6" t="s">
        <v>394</v>
      </c>
      <c r="D15" s="51" t="s">
        <v>395</v>
      </c>
      <c r="E15" s="6">
        <v>3.2486499883E10</v>
      </c>
      <c r="F15" s="13" t="s">
        <v>5</v>
      </c>
      <c r="G15" s="6" t="s">
        <v>356</v>
      </c>
      <c r="H15" s="6"/>
      <c r="I15" s="6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>
      <c r="A16" s="29">
        <v>13.0</v>
      </c>
      <c r="B16" s="30"/>
      <c r="C16" s="6" t="s">
        <v>396</v>
      </c>
      <c r="D16" s="51" t="s">
        <v>397</v>
      </c>
      <c r="E16" s="6"/>
      <c r="F16" s="13" t="s">
        <v>5</v>
      </c>
      <c r="G16" s="6" t="s">
        <v>356</v>
      </c>
      <c r="H16" s="6"/>
      <c r="I16" s="6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59">
        <v>14.0</v>
      </c>
      <c r="B17" s="26" t="s">
        <v>398</v>
      </c>
      <c r="C17" s="26" t="s">
        <v>399</v>
      </c>
      <c r="D17" s="60" t="s">
        <v>400</v>
      </c>
      <c r="E17" s="61" t="s">
        <v>401</v>
      </c>
      <c r="F17" s="4"/>
      <c r="G17" s="25" t="s">
        <v>356</v>
      </c>
      <c r="H17" s="62" t="s">
        <v>402</v>
      </c>
      <c r="I17" s="4"/>
      <c r="J17" s="25" t="s">
        <v>403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:id="rId1" ref="H2"/>
    <hyperlink r:id="rId2" ref="H3"/>
    <hyperlink r:id="rId3" ref="H4"/>
    <hyperlink r:id="rId4" ref="H5"/>
    <hyperlink r:id="rId5" ref="H6"/>
    <hyperlink r:id="rId6" ref="H7"/>
    <hyperlink r:id="rId7" ref="H8"/>
    <hyperlink r:id="rId8" ref="H9"/>
    <hyperlink r:id="rId9" ref="D17"/>
    <hyperlink r:id="rId10" ref="H17"/>
  </hyperlinks>
  <printOptions/>
  <pageMargins bottom="0.75" footer="0.0" header="0.0" left="0.7" right="0.7" top="0.75"/>
  <pageSetup orientation="landscape"/>
  <drawing r:id="rId1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1.22" defaultRowHeight="15.0"/>
  <cols>
    <col customWidth="1" min="1" max="1" width="6.33"/>
    <col customWidth="1" min="2" max="2" width="26.0"/>
    <col customWidth="1" min="3" max="3" width="19.78"/>
    <col customWidth="1" min="4" max="4" width="32.67"/>
    <col customWidth="1" min="5" max="5" width="27.0"/>
    <col customWidth="1" min="6" max="6" width="13.44"/>
    <col customWidth="1" min="7" max="7" width="14.78"/>
    <col customWidth="1" min="8" max="8" width="29.78"/>
    <col customWidth="1" min="9" max="9" width="24.78"/>
    <col customWidth="1" min="10" max="26" width="11.11"/>
  </cols>
  <sheetData>
    <row r="1" ht="15.7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8" t="s">
        <v>6</v>
      </c>
      <c r="H1" s="28" t="s">
        <v>7</v>
      </c>
      <c r="I1" s="28" t="s">
        <v>8</v>
      </c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5">
        <v>1.0</v>
      </c>
      <c r="B2" s="53" t="s">
        <v>404</v>
      </c>
      <c r="C2" s="53" t="s">
        <v>405</v>
      </c>
      <c r="D2" s="63" t="s">
        <v>406</v>
      </c>
      <c r="E2" s="53" t="s">
        <v>407</v>
      </c>
      <c r="F2" s="53"/>
      <c r="G2" s="64" t="s">
        <v>408</v>
      </c>
      <c r="H2" s="64"/>
      <c r="I2" s="64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</row>
    <row r="3">
      <c r="A3" s="5">
        <v>2.0</v>
      </c>
      <c r="B3" s="53" t="s">
        <v>409</v>
      </c>
      <c r="C3" s="53" t="s">
        <v>410</v>
      </c>
      <c r="D3" s="63" t="s">
        <v>411</v>
      </c>
      <c r="E3" s="53">
        <f>3725045337</f>
        <v>3725045337</v>
      </c>
      <c r="F3" s="53"/>
      <c r="G3" s="64" t="s">
        <v>408</v>
      </c>
      <c r="H3" s="64"/>
      <c r="I3" s="64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</row>
    <row r="4">
      <c r="A4" s="5">
        <v>3.0</v>
      </c>
      <c r="B4" s="53" t="s">
        <v>412</v>
      </c>
      <c r="C4" s="53" t="s">
        <v>413</v>
      </c>
      <c r="D4" s="63" t="s">
        <v>414</v>
      </c>
      <c r="E4" s="53">
        <v>3.725072419E9</v>
      </c>
      <c r="F4" s="53"/>
      <c r="G4" s="64" t="s">
        <v>408</v>
      </c>
      <c r="H4" s="65" t="s">
        <v>415</v>
      </c>
      <c r="I4" s="64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</row>
    <row r="5">
      <c r="A5" s="5">
        <v>4.0</v>
      </c>
      <c r="B5" s="53" t="s">
        <v>416</v>
      </c>
      <c r="C5" s="53" t="s">
        <v>417</v>
      </c>
      <c r="D5" s="63" t="s">
        <v>418</v>
      </c>
      <c r="E5" s="53">
        <f>3725240038</f>
        <v>3725240038</v>
      </c>
      <c r="F5" s="53"/>
      <c r="G5" s="64" t="s">
        <v>408</v>
      </c>
      <c r="H5" s="66" t="s">
        <v>419</v>
      </c>
      <c r="I5" s="64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</row>
    <row r="6">
      <c r="A6" s="5">
        <v>5.0</v>
      </c>
      <c r="B6" s="53" t="s">
        <v>420</v>
      </c>
      <c r="C6" s="53" t="s">
        <v>421</v>
      </c>
      <c r="D6" s="63" t="s">
        <v>422</v>
      </c>
      <c r="E6" s="53">
        <f>3725066761</f>
        <v>3725066761</v>
      </c>
      <c r="F6" s="53"/>
      <c r="G6" s="64" t="s">
        <v>408</v>
      </c>
      <c r="H6" s="65" t="s">
        <v>423</v>
      </c>
      <c r="I6" s="64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</row>
    <row r="7">
      <c r="A7" s="5">
        <v>6.0</v>
      </c>
      <c r="B7" s="7" t="s">
        <v>424</v>
      </c>
      <c r="C7" s="7"/>
      <c r="D7" s="53" t="s">
        <v>425</v>
      </c>
      <c r="E7" s="7"/>
      <c r="F7" s="7"/>
      <c r="G7" s="64" t="s">
        <v>408</v>
      </c>
      <c r="H7" s="52" t="s">
        <v>426</v>
      </c>
      <c r="I7" s="6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5">
        <v>7.0</v>
      </c>
      <c r="B8" s="53" t="s">
        <v>427</v>
      </c>
      <c r="C8" s="53" t="s">
        <v>428</v>
      </c>
      <c r="D8" s="63"/>
      <c r="E8" s="53">
        <v>3.726062903E9</v>
      </c>
      <c r="F8" s="53"/>
      <c r="G8" s="64" t="s">
        <v>408</v>
      </c>
      <c r="H8" s="67" t="s">
        <v>429</v>
      </c>
      <c r="I8" s="64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</row>
    <row r="9">
      <c r="A9" s="5">
        <v>8.0</v>
      </c>
      <c r="B9" s="53" t="s">
        <v>430</v>
      </c>
      <c r="C9" s="53" t="s">
        <v>431</v>
      </c>
      <c r="D9" s="63" t="s">
        <v>432</v>
      </c>
      <c r="E9" s="53">
        <f>3725117414</f>
        <v>3725117414</v>
      </c>
      <c r="F9" s="53"/>
      <c r="G9" s="64" t="s">
        <v>408</v>
      </c>
      <c r="H9" s="65" t="s">
        <v>433</v>
      </c>
      <c r="I9" s="64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</row>
    <row r="10">
      <c r="A10" s="5">
        <v>9.0</v>
      </c>
      <c r="B10" s="53" t="s">
        <v>434</v>
      </c>
      <c r="C10" s="53" t="s">
        <v>435</v>
      </c>
      <c r="D10" s="63" t="s">
        <v>436</v>
      </c>
      <c r="E10" s="53"/>
      <c r="F10" s="53"/>
      <c r="G10" s="64" t="s">
        <v>408</v>
      </c>
      <c r="H10" s="66" t="s">
        <v>437</v>
      </c>
      <c r="I10" s="64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</row>
    <row r="11">
      <c r="A11" s="5">
        <v>10.0</v>
      </c>
      <c r="B11" s="53" t="s">
        <v>438</v>
      </c>
      <c r="C11" s="53" t="s">
        <v>410</v>
      </c>
      <c r="D11" s="63" t="s">
        <v>411</v>
      </c>
      <c r="E11" s="53">
        <f>3725045337</f>
        <v>3725045337</v>
      </c>
      <c r="F11" s="53"/>
      <c r="G11" s="64" t="s">
        <v>408</v>
      </c>
      <c r="H11" s="64"/>
      <c r="I11" s="64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</row>
    <row r="12">
      <c r="A12" s="5">
        <v>11.0</v>
      </c>
      <c r="B12" s="53" t="s">
        <v>439</v>
      </c>
      <c r="C12" s="53" t="s">
        <v>440</v>
      </c>
      <c r="D12" s="63" t="s">
        <v>441</v>
      </c>
      <c r="E12" s="53">
        <f>3725010674</f>
        <v>3725010674</v>
      </c>
      <c r="F12" s="53"/>
      <c r="G12" s="64" t="s">
        <v>408</v>
      </c>
      <c r="H12" s="66" t="s">
        <v>442</v>
      </c>
      <c r="I12" s="64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</row>
    <row r="13">
      <c r="A13" s="5">
        <v>12.0</v>
      </c>
      <c r="B13" s="53" t="s">
        <v>443</v>
      </c>
      <c r="C13" s="53" t="s">
        <v>444</v>
      </c>
      <c r="D13" s="63" t="s">
        <v>445</v>
      </c>
      <c r="E13" s="53">
        <v>3.7256073337E10</v>
      </c>
      <c r="F13" s="53"/>
      <c r="G13" s="64" t="s">
        <v>408</v>
      </c>
      <c r="H13" s="65" t="s">
        <v>446</v>
      </c>
      <c r="I13" s="64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</row>
    <row r="14">
      <c r="A14" s="5">
        <v>13.0</v>
      </c>
      <c r="B14" s="53" t="s">
        <v>447</v>
      </c>
      <c r="C14" s="53" t="s">
        <v>448</v>
      </c>
      <c r="D14" s="63"/>
      <c r="E14" s="53">
        <f>37253431565</f>
        <v>37253431565</v>
      </c>
      <c r="F14" s="53"/>
      <c r="G14" s="64" t="s">
        <v>408</v>
      </c>
      <c r="H14" s="65" t="s">
        <v>449</v>
      </c>
      <c r="I14" s="64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</row>
    <row r="15">
      <c r="A15" s="5">
        <v>14.0</v>
      </c>
      <c r="B15" s="53" t="s">
        <v>450</v>
      </c>
      <c r="C15" s="53" t="s">
        <v>451</v>
      </c>
      <c r="D15" s="63" t="s">
        <v>452</v>
      </c>
      <c r="E15" s="53">
        <v>3.725293112E9</v>
      </c>
      <c r="F15" s="53"/>
      <c r="G15" s="64" t="s">
        <v>408</v>
      </c>
      <c r="H15" s="66" t="s">
        <v>453</v>
      </c>
      <c r="I15" s="64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</row>
    <row r="16">
      <c r="A16" s="5">
        <v>15.0</v>
      </c>
      <c r="B16" s="53" t="s">
        <v>454</v>
      </c>
      <c r="C16" s="53" t="s">
        <v>455</v>
      </c>
      <c r="D16" s="53" t="s">
        <v>456</v>
      </c>
      <c r="E16" s="53">
        <v>3.725837338E10</v>
      </c>
      <c r="F16" s="53"/>
      <c r="G16" s="64" t="s">
        <v>408</v>
      </c>
      <c r="H16" s="65" t="s">
        <v>457</v>
      </c>
      <c r="I16" s="64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</row>
    <row r="17">
      <c r="A17" s="5">
        <v>16.0</v>
      </c>
      <c r="B17" s="53" t="s">
        <v>458</v>
      </c>
      <c r="C17" s="53" t="s">
        <v>459</v>
      </c>
      <c r="D17" s="63" t="s">
        <v>460</v>
      </c>
      <c r="E17" s="53">
        <v>3.72445948E9</v>
      </c>
      <c r="F17" s="53"/>
      <c r="G17" s="64" t="s">
        <v>408</v>
      </c>
      <c r="H17" s="65" t="s">
        <v>461</v>
      </c>
      <c r="I17" s="64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</row>
    <row r="18">
      <c r="A18" s="5">
        <v>17.0</v>
      </c>
      <c r="B18" s="53" t="s">
        <v>462</v>
      </c>
      <c r="C18" s="53" t="s">
        <v>463</v>
      </c>
      <c r="D18" s="63" t="s">
        <v>464</v>
      </c>
      <c r="E18" s="53">
        <v>3.7256157545E10</v>
      </c>
      <c r="F18" s="53"/>
      <c r="G18" s="64" t="s">
        <v>408</v>
      </c>
      <c r="H18" s="66" t="s">
        <v>465</v>
      </c>
      <c r="I18" s="64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</row>
    <row r="19">
      <c r="A19" s="5">
        <v>18.0</v>
      </c>
      <c r="B19" s="53" t="s">
        <v>466</v>
      </c>
      <c r="C19" s="53" t="s">
        <v>467</v>
      </c>
      <c r="D19" s="63" t="s">
        <v>468</v>
      </c>
      <c r="E19" s="53">
        <f>37255617794</f>
        <v>37255617794</v>
      </c>
      <c r="F19" s="53"/>
      <c r="G19" s="64" t="s">
        <v>408</v>
      </c>
      <c r="H19" s="66" t="s">
        <v>461</v>
      </c>
      <c r="I19" s="64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</row>
    <row r="20">
      <c r="A20" s="5">
        <v>19.0</v>
      </c>
      <c r="B20" s="53" t="s">
        <v>469</v>
      </c>
      <c r="C20" s="53" t="s">
        <v>470</v>
      </c>
      <c r="D20" s="63" t="s">
        <v>471</v>
      </c>
      <c r="E20" s="53" t="s">
        <v>472</v>
      </c>
      <c r="F20" s="53"/>
      <c r="G20" s="64" t="s">
        <v>408</v>
      </c>
      <c r="H20" s="66" t="s">
        <v>473</v>
      </c>
      <c r="I20" s="64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</row>
    <row r="21" ht="15.75" customHeight="1">
      <c r="A21" s="5">
        <v>20.0</v>
      </c>
      <c r="B21" s="53" t="s">
        <v>474</v>
      </c>
      <c r="C21" s="53" t="s">
        <v>475</v>
      </c>
      <c r="D21" s="63" t="s">
        <v>476</v>
      </c>
      <c r="E21" s="53">
        <f>3725027130</f>
        <v>3725027130</v>
      </c>
      <c r="F21" s="53"/>
      <c r="G21" s="64" t="s">
        <v>408</v>
      </c>
      <c r="H21" s="67" t="s">
        <v>477</v>
      </c>
      <c r="I21" s="64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</row>
    <row r="22" ht="15.75" customHeight="1">
      <c r="A22" s="5">
        <v>21.0</v>
      </c>
      <c r="B22" s="53" t="s">
        <v>478</v>
      </c>
      <c r="C22" s="53" t="s">
        <v>479</v>
      </c>
      <c r="D22" s="63" t="s">
        <v>480</v>
      </c>
      <c r="E22" s="53">
        <f>37255517978</f>
        <v>37255517978</v>
      </c>
      <c r="F22" s="53"/>
      <c r="G22" s="64" t="s">
        <v>408</v>
      </c>
      <c r="H22" s="65" t="s">
        <v>481</v>
      </c>
      <c r="I22" s="64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</row>
    <row r="23" ht="15.75" customHeight="1">
      <c r="A23" s="5">
        <v>22.0</v>
      </c>
      <c r="B23" s="53" t="s">
        <v>482</v>
      </c>
      <c r="C23" s="53" t="s">
        <v>483</v>
      </c>
      <c r="D23" s="63" t="s">
        <v>484</v>
      </c>
      <c r="E23" s="53">
        <f>3725143127</f>
        <v>3725143127</v>
      </c>
      <c r="F23" s="53"/>
      <c r="G23" s="64" t="s">
        <v>408</v>
      </c>
      <c r="H23" s="64"/>
      <c r="I23" s="64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</row>
    <row r="24" ht="15.75" customHeight="1">
      <c r="A24" s="5">
        <v>23.0</v>
      </c>
      <c r="B24" s="7" t="s">
        <v>485</v>
      </c>
      <c r="C24" s="7" t="s">
        <v>486</v>
      </c>
      <c r="D24" s="63" t="s">
        <v>487</v>
      </c>
      <c r="E24" s="7">
        <v>3.726211911E9</v>
      </c>
      <c r="F24" s="7"/>
      <c r="G24" s="64" t="s">
        <v>408</v>
      </c>
      <c r="H24" s="67" t="s">
        <v>488</v>
      </c>
      <c r="I24" s="6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5">
        <v>24.0</v>
      </c>
      <c r="B25" s="7" t="s">
        <v>489</v>
      </c>
      <c r="C25" s="7" t="s">
        <v>146</v>
      </c>
      <c r="D25" s="68" t="s">
        <v>490</v>
      </c>
      <c r="E25" s="7">
        <f>3725155875</f>
        <v>3725155875</v>
      </c>
      <c r="F25" s="7"/>
      <c r="G25" s="64" t="s">
        <v>408</v>
      </c>
      <c r="H25" s="52" t="s">
        <v>491</v>
      </c>
      <c r="I25" s="6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5">
        <v>25.0</v>
      </c>
      <c r="B26" s="7" t="s">
        <v>492</v>
      </c>
      <c r="C26" s="7" t="s">
        <v>493</v>
      </c>
      <c r="D26" s="63" t="s">
        <v>494</v>
      </c>
      <c r="E26" s="7">
        <f>3725053691</f>
        <v>3725053691</v>
      </c>
      <c r="F26" s="7"/>
      <c r="G26" s="64" t="s">
        <v>408</v>
      </c>
      <c r="H26" s="52" t="s">
        <v>495</v>
      </c>
      <c r="I26" s="6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5">
        <v>26.0</v>
      </c>
      <c r="B27" s="69" t="s">
        <v>496</v>
      </c>
      <c r="C27" s="7" t="s">
        <v>497</v>
      </c>
      <c r="D27" s="63" t="s">
        <v>498</v>
      </c>
      <c r="E27" s="7">
        <f>37256203348</f>
        <v>37256203348</v>
      </c>
      <c r="F27" s="7"/>
      <c r="G27" s="64" t="s">
        <v>408</v>
      </c>
      <c r="H27" s="52" t="s">
        <v>499</v>
      </c>
      <c r="I27" s="6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5">
        <v>27.0</v>
      </c>
      <c r="B28" s="7" t="s">
        <v>500</v>
      </c>
      <c r="C28" s="7" t="s">
        <v>501</v>
      </c>
      <c r="D28" s="63" t="s">
        <v>502</v>
      </c>
      <c r="E28" s="7">
        <f>3725104902</f>
        <v>3725104902</v>
      </c>
      <c r="F28" s="7"/>
      <c r="G28" s="64" t="s">
        <v>408</v>
      </c>
      <c r="H28" s="6"/>
      <c r="I28" s="6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5">
        <v>28.0</v>
      </c>
      <c r="B29" s="7" t="s">
        <v>503</v>
      </c>
      <c r="C29" s="7" t="s">
        <v>504</v>
      </c>
      <c r="D29" s="63"/>
      <c r="E29" s="7">
        <f>37256266202</f>
        <v>37256266202</v>
      </c>
      <c r="F29" s="7"/>
      <c r="G29" s="64" t="s">
        <v>408</v>
      </c>
      <c r="H29" s="52" t="s">
        <v>505</v>
      </c>
      <c r="I29" s="6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5">
        <v>29.0</v>
      </c>
      <c r="B30" s="69" t="s">
        <v>506</v>
      </c>
      <c r="C30" s="7" t="s">
        <v>507</v>
      </c>
      <c r="D30" s="63" t="s">
        <v>508</v>
      </c>
      <c r="E30" s="7">
        <v>5260053.0</v>
      </c>
      <c r="F30" s="7"/>
      <c r="G30" s="64" t="s">
        <v>408</v>
      </c>
      <c r="H30" s="6"/>
      <c r="I30" s="6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5">
        <v>30.0</v>
      </c>
      <c r="B31" s="7" t="s">
        <v>509</v>
      </c>
      <c r="C31" s="7" t="s">
        <v>510</v>
      </c>
      <c r="D31" s="63" t="s">
        <v>511</v>
      </c>
      <c r="E31" s="7"/>
      <c r="F31" s="7"/>
      <c r="G31" s="64" t="s">
        <v>408</v>
      </c>
      <c r="H31" s="6"/>
      <c r="I31" s="6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5">
        <v>31.0</v>
      </c>
      <c r="B32" s="7" t="s">
        <v>512</v>
      </c>
      <c r="C32" s="7" t="s">
        <v>513</v>
      </c>
      <c r="D32" s="63" t="s">
        <v>514</v>
      </c>
      <c r="E32" s="7">
        <f>37255904905</f>
        <v>37255904905</v>
      </c>
      <c r="F32" s="7"/>
      <c r="G32" s="64" t="s">
        <v>408</v>
      </c>
      <c r="H32" s="6"/>
      <c r="I32" s="6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5">
        <v>32.0</v>
      </c>
      <c r="B33" s="7" t="s">
        <v>515</v>
      </c>
      <c r="C33" s="7" t="s">
        <v>516</v>
      </c>
      <c r="D33" s="63" t="s">
        <v>517</v>
      </c>
      <c r="E33" s="7">
        <f>37255539443</f>
        <v>37255539443</v>
      </c>
      <c r="F33" s="7"/>
      <c r="G33" s="64" t="s">
        <v>408</v>
      </c>
      <c r="H33" s="6"/>
      <c r="I33" s="6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5">
        <v>33.0</v>
      </c>
      <c r="B34" s="7" t="s">
        <v>518</v>
      </c>
      <c r="C34" s="7" t="s">
        <v>519</v>
      </c>
      <c r="D34" s="63" t="s">
        <v>520</v>
      </c>
      <c r="E34" s="7">
        <f>37256692041</f>
        <v>37256692041</v>
      </c>
      <c r="F34" s="7"/>
      <c r="G34" s="64" t="s">
        <v>408</v>
      </c>
      <c r="H34" s="52" t="s">
        <v>521</v>
      </c>
      <c r="I34" s="6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5">
        <v>34.0</v>
      </c>
      <c r="B35" s="7" t="s">
        <v>522</v>
      </c>
      <c r="C35" s="7" t="s">
        <v>523</v>
      </c>
      <c r="D35" s="63" t="s">
        <v>524</v>
      </c>
      <c r="E35" s="7">
        <f>3725048066</f>
        <v>3725048066</v>
      </c>
      <c r="F35" s="7"/>
      <c r="G35" s="64" t="s">
        <v>408</v>
      </c>
      <c r="H35" s="52" t="s">
        <v>525</v>
      </c>
      <c r="I35" s="6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5">
        <v>35.0</v>
      </c>
      <c r="B36" s="7" t="s">
        <v>526</v>
      </c>
      <c r="C36" s="7" t="s">
        <v>527</v>
      </c>
      <c r="D36" s="63" t="s">
        <v>528</v>
      </c>
      <c r="E36" s="7">
        <f>37256620579</f>
        <v>37256620579</v>
      </c>
      <c r="F36" s="7"/>
      <c r="G36" s="64" t="s">
        <v>408</v>
      </c>
      <c r="H36" s="52" t="s">
        <v>529</v>
      </c>
      <c r="I36" s="6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5">
        <v>36.0</v>
      </c>
      <c r="B37" s="7" t="s">
        <v>530</v>
      </c>
      <c r="C37" s="69" t="s">
        <v>531</v>
      </c>
      <c r="D37" s="63" t="s">
        <v>532</v>
      </c>
      <c r="E37" s="7">
        <f>37253429515</f>
        <v>37253429515</v>
      </c>
      <c r="F37" s="7"/>
      <c r="G37" s="64" t="s">
        <v>408</v>
      </c>
      <c r="H37" s="52" t="s">
        <v>533</v>
      </c>
      <c r="I37" s="6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5">
        <v>37.0</v>
      </c>
      <c r="B38" s="7" t="s">
        <v>534</v>
      </c>
      <c r="C38" s="7" t="s">
        <v>535</v>
      </c>
      <c r="D38" s="63" t="s">
        <v>536</v>
      </c>
      <c r="E38" s="7">
        <f>37256490226</f>
        <v>37256490226</v>
      </c>
      <c r="F38" s="7"/>
      <c r="G38" s="64" t="s">
        <v>408</v>
      </c>
      <c r="H38" s="52" t="s">
        <v>537</v>
      </c>
      <c r="I38" s="6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5">
        <v>38.0</v>
      </c>
      <c r="B39" s="7" t="s">
        <v>538</v>
      </c>
      <c r="C39" s="7" t="s">
        <v>539</v>
      </c>
      <c r="D39" s="53" t="s">
        <v>540</v>
      </c>
      <c r="E39" s="7">
        <v>3.7255609339E10</v>
      </c>
      <c r="F39" s="7"/>
      <c r="G39" s="64" t="s">
        <v>408</v>
      </c>
      <c r="H39" s="52" t="s">
        <v>541</v>
      </c>
      <c r="I39" s="6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5">
        <v>39.0</v>
      </c>
      <c r="B40" s="7" t="s">
        <v>542</v>
      </c>
      <c r="C40" s="7" t="s">
        <v>543</v>
      </c>
      <c r="D40" s="63" t="s">
        <v>544</v>
      </c>
      <c r="E40" s="7" t="s">
        <v>545</v>
      </c>
      <c r="F40" s="7"/>
      <c r="G40" s="64" t="s">
        <v>408</v>
      </c>
      <c r="H40" s="52" t="s">
        <v>546</v>
      </c>
      <c r="I40" s="6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5">
        <v>40.0</v>
      </c>
      <c r="B41" s="7" t="s">
        <v>547</v>
      </c>
      <c r="C41" s="7" t="s">
        <v>548</v>
      </c>
      <c r="D41" s="53" t="s">
        <v>549</v>
      </c>
      <c r="E41" s="7">
        <f>3725229571</f>
        <v>3725229571</v>
      </c>
      <c r="F41" s="7"/>
      <c r="G41" s="64" t="s">
        <v>408</v>
      </c>
      <c r="H41" s="52" t="s">
        <v>550</v>
      </c>
      <c r="I41" s="6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5">
        <v>41.0</v>
      </c>
      <c r="B42" s="7" t="s">
        <v>551</v>
      </c>
      <c r="C42" s="7" t="s">
        <v>552</v>
      </c>
      <c r="D42" s="63" t="s">
        <v>553</v>
      </c>
      <c r="E42" s="7">
        <f>37253495750</f>
        <v>37253495750</v>
      </c>
      <c r="F42" s="7"/>
      <c r="G42" s="64" t="s">
        <v>408</v>
      </c>
      <c r="H42" s="52" t="s">
        <v>554</v>
      </c>
      <c r="I42" s="6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5">
        <v>42.0</v>
      </c>
      <c r="B43" s="7" t="s">
        <v>555</v>
      </c>
      <c r="C43" s="7" t="s">
        <v>556</v>
      </c>
      <c r="D43" s="53" t="s">
        <v>557</v>
      </c>
      <c r="E43" s="7">
        <v>3.7256615079E10</v>
      </c>
      <c r="F43" s="7"/>
      <c r="G43" s="64" t="s">
        <v>408</v>
      </c>
      <c r="H43" s="52" t="s">
        <v>558</v>
      </c>
      <c r="I43" s="6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5">
        <v>43.0</v>
      </c>
      <c r="B44" s="7" t="s">
        <v>559</v>
      </c>
      <c r="C44" s="69" t="s">
        <v>560</v>
      </c>
      <c r="D44" s="63" t="s">
        <v>561</v>
      </c>
      <c r="E44" s="7">
        <f>3725019995</f>
        <v>3725019995</v>
      </c>
      <c r="F44" s="7"/>
      <c r="G44" s="64" t="s">
        <v>408</v>
      </c>
      <c r="H44" s="52" t="s">
        <v>562</v>
      </c>
      <c r="I44" s="6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5">
        <v>44.0</v>
      </c>
      <c r="B45" s="7" t="s">
        <v>563</v>
      </c>
      <c r="C45" s="7" t="s">
        <v>564</v>
      </c>
      <c r="D45" s="63" t="s">
        <v>565</v>
      </c>
      <c r="E45" s="7">
        <f>3725212262</f>
        <v>3725212262</v>
      </c>
      <c r="F45" s="7"/>
      <c r="G45" s="64" t="s">
        <v>408</v>
      </c>
      <c r="H45" s="52" t="s">
        <v>566</v>
      </c>
      <c r="I45" s="6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5">
        <v>45.0</v>
      </c>
      <c r="B46" s="7" t="s">
        <v>567</v>
      </c>
      <c r="C46" s="7" t="s">
        <v>568</v>
      </c>
      <c r="D46" s="53" t="s">
        <v>569</v>
      </c>
      <c r="E46" s="7">
        <f>3725028215</f>
        <v>3725028215</v>
      </c>
      <c r="F46" s="7"/>
      <c r="G46" s="64" t="s">
        <v>408</v>
      </c>
      <c r="H46" s="52" t="s">
        <v>570</v>
      </c>
      <c r="I46" s="6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5">
        <v>46.0</v>
      </c>
      <c r="B47" s="7" t="s">
        <v>571</v>
      </c>
      <c r="C47" s="7" t="s">
        <v>572</v>
      </c>
      <c r="D47" s="63" t="s">
        <v>573</v>
      </c>
      <c r="E47" s="7"/>
      <c r="F47" s="7"/>
      <c r="G47" s="64" t="s">
        <v>408</v>
      </c>
      <c r="H47" s="6"/>
      <c r="I47" s="6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5">
        <v>47.0</v>
      </c>
      <c r="B48" s="7" t="s">
        <v>574</v>
      </c>
      <c r="C48" s="7" t="s">
        <v>575</v>
      </c>
      <c r="D48" s="63" t="s">
        <v>576</v>
      </c>
      <c r="E48" s="7">
        <f>3725277774</f>
        <v>3725277774</v>
      </c>
      <c r="F48" s="7"/>
      <c r="G48" s="64" t="s">
        <v>408</v>
      </c>
      <c r="H48" s="52" t="s">
        <v>577</v>
      </c>
      <c r="I48" s="6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5">
        <v>48.0</v>
      </c>
      <c r="B49" s="53" t="s">
        <v>578</v>
      </c>
      <c r="C49" s="53" t="s">
        <v>579</v>
      </c>
      <c r="D49" s="53" t="s">
        <v>580</v>
      </c>
      <c r="E49" s="53">
        <f>3725134568</f>
        <v>3725134568</v>
      </c>
      <c r="F49" s="7"/>
      <c r="G49" s="64" t="s">
        <v>408</v>
      </c>
      <c r="H49" s="52" t="s">
        <v>581</v>
      </c>
      <c r="I49" s="6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5">
        <v>49.0</v>
      </c>
      <c r="B50" s="53" t="s">
        <v>582</v>
      </c>
      <c r="C50" s="53" t="s">
        <v>583</v>
      </c>
      <c r="D50" s="53" t="s">
        <v>584</v>
      </c>
      <c r="E50" s="53">
        <f>3725206456</f>
        <v>3725206456</v>
      </c>
      <c r="F50" s="7"/>
      <c r="G50" s="64" t="s">
        <v>408</v>
      </c>
      <c r="H50" s="52" t="s">
        <v>585</v>
      </c>
      <c r="I50" s="6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5">
        <v>50.0</v>
      </c>
      <c r="B51" s="53" t="s">
        <v>586</v>
      </c>
      <c r="C51" s="53"/>
      <c r="D51" s="53" t="s">
        <v>587</v>
      </c>
      <c r="E51" s="53">
        <f>3725098866</f>
        <v>3725098866</v>
      </c>
      <c r="F51" s="7"/>
      <c r="G51" s="64" t="s">
        <v>408</v>
      </c>
      <c r="H51" s="52" t="s">
        <v>588</v>
      </c>
      <c r="I51" s="6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5">
        <v>51.0</v>
      </c>
      <c r="B52" s="53" t="s">
        <v>589</v>
      </c>
      <c r="C52" s="53" t="s">
        <v>590</v>
      </c>
      <c r="D52" s="53" t="s">
        <v>591</v>
      </c>
      <c r="E52" s="53">
        <f>37256281498</f>
        <v>37256281498</v>
      </c>
      <c r="F52" s="7"/>
      <c r="G52" s="64" t="s">
        <v>408</v>
      </c>
      <c r="H52" s="52" t="s">
        <v>592</v>
      </c>
      <c r="I52" s="6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5">
        <v>52.0</v>
      </c>
      <c r="B53" s="53" t="s">
        <v>593</v>
      </c>
      <c r="C53" s="53" t="s">
        <v>594</v>
      </c>
      <c r="D53" s="53" t="s">
        <v>595</v>
      </c>
      <c r="E53" s="53">
        <f>37258587839</f>
        <v>37258587839</v>
      </c>
      <c r="F53" s="7"/>
      <c r="G53" s="64" t="s">
        <v>408</v>
      </c>
      <c r="H53" s="6"/>
      <c r="I53" s="6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5">
        <v>53.0</v>
      </c>
      <c r="B54" s="53" t="s">
        <v>596</v>
      </c>
      <c r="C54" s="53"/>
      <c r="D54" s="53" t="s">
        <v>597</v>
      </c>
      <c r="E54" s="53">
        <v>3.725061321E9</v>
      </c>
      <c r="F54" s="7"/>
      <c r="G54" s="64" t="s">
        <v>408</v>
      </c>
      <c r="H54" s="52" t="s">
        <v>598</v>
      </c>
      <c r="I54" s="6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5">
        <v>54.0</v>
      </c>
      <c r="B55" s="53" t="s">
        <v>599</v>
      </c>
      <c r="C55" s="53" t="s">
        <v>600</v>
      </c>
      <c r="D55" s="53" t="s">
        <v>601</v>
      </c>
      <c r="E55" s="53"/>
      <c r="F55" s="7"/>
      <c r="G55" s="64" t="s">
        <v>408</v>
      </c>
      <c r="H55" s="52" t="s">
        <v>602</v>
      </c>
      <c r="I55" s="6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5">
        <v>55.0</v>
      </c>
      <c r="B56" s="53" t="s">
        <v>603</v>
      </c>
      <c r="C56" s="53"/>
      <c r="D56" s="53" t="s">
        <v>514</v>
      </c>
      <c r="E56" s="53"/>
      <c r="F56" s="7"/>
      <c r="G56" s="64" t="s">
        <v>408</v>
      </c>
      <c r="H56" s="6"/>
      <c r="I56" s="6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5">
        <v>56.0</v>
      </c>
      <c r="B57" s="53" t="s">
        <v>604</v>
      </c>
      <c r="C57" s="53" t="s">
        <v>605</v>
      </c>
      <c r="D57" s="63" t="s">
        <v>606</v>
      </c>
      <c r="E57" s="53" t="s">
        <v>607</v>
      </c>
      <c r="F57" s="7"/>
      <c r="G57" s="64" t="s">
        <v>408</v>
      </c>
      <c r="H57" s="52" t="s">
        <v>546</v>
      </c>
      <c r="I57" s="6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5">
        <v>57.0</v>
      </c>
      <c r="B58" s="53" t="s">
        <v>608</v>
      </c>
      <c r="C58" s="53"/>
      <c r="D58" s="63" t="s">
        <v>609</v>
      </c>
      <c r="E58" s="53"/>
      <c r="F58" s="7"/>
      <c r="G58" s="64" t="s">
        <v>408</v>
      </c>
      <c r="H58" s="6"/>
      <c r="I58" s="6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5">
        <v>58.0</v>
      </c>
      <c r="B59" s="53" t="s">
        <v>610</v>
      </c>
      <c r="C59" s="53"/>
      <c r="D59" s="63" t="s">
        <v>611</v>
      </c>
      <c r="E59" s="53"/>
      <c r="F59" s="7"/>
      <c r="G59" s="64" t="s">
        <v>408</v>
      </c>
      <c r="H59" s="52" t="s">
        <v>612</v>
      </c>
      <c r="I59" s="6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5">
        <v>59.0</v>
      </c>
      <c r="B60" s="7" t="s">
        <v>613</v>
      </c>
      <c r="C60" s="7"/>
      <c r="D60" s="63" t="s">
        <v>614</v>
      </c>
      <c r="E60" s="7"/>
      <c r="F60" s="7"/>
      <c r="G60" s="64" t="s">
        <v>408</v>
      </c>
      <c r="H60" s="52" t="s">
        <v>615</v>
      </c>
      <c r="I60" s="6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53">
        <v>60.0</v>
      </c>
      <c r="B61" s="53" t="s">
        <v>616</v>
      </c>
      <c r="C61" s="53"/>
      <c r="D61" s="63" t="s">
        <v>617</v>
      </c>
      <c r="E61" s="53"/>
      <c r="F61" s="53"/>
      <c r="G61" s="64" t="s">
        <v>408</v>
      </c>
      <c r="H61" s="64"/>
      <c r="I61" s="64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</row>
    <row r="62" ht="15.75" customHeight="1">
      <c r="A62" s="5">
        <v>61.0</v>
      </c>
      <c r="B62" s="7" t="s">
        <v>618</v>
      </c>
      <c r="C62" s="7" t="s">
        <v>619</v>
      </c>
      <c r="D62" s="63" t="s">
        <v>620</v>
      </c>
      <c r="E62" s="7">
        <v>3.725088338E9</v>
      </c>
      <c r="F62" s="7"/>
      <c r="G62" s="64" t="s">
        <v>408</v>
      </c>
      <c r="H62" s="52" t="s">
        <v>621</v>
      </c>
      <c r="I62" s="6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5">
        <v>62.0</v>
      </c>
      <c r="B63" s="7" t="s">
        <v>622</v>
      </c>
      <c r="C63" s="7" t="s">
        <v>623</v>
      </c>
      <c r="D63" s="63" t="s">
        <v>624</v>
      </c>
      <c r="E63" s="7">
        <v>3.725272696E9</v>
      </c>
      <c r="F63" s="7"/>
      <c r="G63" s="64" t="s">
        <v>408</v>
      </c>
      <c r="H63" s="52" t="s">
        <v>625</v>
      </c>
      <c r="I63" s="6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5">
        <v>63.0</v>
      </c>
      <c r="B64" s="7" t="s">
        <v>626</v>
      </c>
      <c r="C64" s="7" t="s">
        <v>627</v>
      </c>
      <c r="D64" s="63" t="s">
        <v>628</v>
      </c>
      <c r="E64" s="7">
        <v>5.3980733E7</v>
      </c>
      <c r="F64" s="7"/>
      <c r="G64" s="64" t="s">
        <v>408</v>
      </c>
      <c r="H64" s="52" t="s">
        <v>629</v>
      </c>
      <c r="I64" s="6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5">
        <v>64.0</v>
      </c>
      <c r="B65" s="7" t="s">
        <v>630</v>
      </c>
      <c r="C65" s="7" t="s">
        <v>631</v>
      </c>
      <c r="D65" s="63" t="s">
        <v>632</v>
      </c>
      <c r="E65" s="7">
        <v>3.5840074067E11</v>
      </c>
      <c r="F65" s="7"/>
      <c r="G65" s="64" t="s">
        <v>408</v>
      </c>
      <c r="H65" s="52" t="s">
        <v>633</v>
      </c>
      <c r="I65" s="6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5">
        <v>65.0</v>
      </c>
      <c r="B66" s="7" t="s">
        <v>634</v>
      </c>
      <c r="C66" s="7" t="s">
        <v>635</v>
      </c>
      <c r="D66" s="63" t="s">
        <v>636</v>
      </c>
      <c r="E66" s="7">
        <v>5073923.0</v>
      </c>
      <c r="F66" s="7"/>
      <c r="G66" s="64" t="s">
        <v>408</v>
      </c>
      <c r="H66" s="52" t="s">
        <v>637</v>
      </c>
      <c r="I66" s="6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5">
        <v>66.0</v>
      </c>
      <c r="B67" s="7" t="s">
        <v>638</v>
      </c>
      <c r="C67" s="7" t="s">
        <v>639</v>
      </c>
      <c r="D67" s="7"/>
      <c r="E67" s="7">
        <v>3.7253431565E10</v>
      </c>
      <c r="F67" s="7"/>
      <c r="G67" s="64" t="s">
        <v>408</v>
      </c>
      <c r="H67" s="66" t="s">
        <v>640</v>
      </c>
      <c r="I67" s="6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5">
        <v>67.0</v>
      </c>
      <c r="B68" s="7" t="s">
        <v>641</v>
      </c>
      <c r="C68" s="7" t="s">
        <v>519</v>
      </c>
      <c r="D68" s="67" t="s">
        <v>520</v>
      </c>
      <c r="E68" s="7">
        <v>6541444.0</v>
      </c>
      <c r="F68" s="7"/>
      <c r="G68" s="64" t="s">
        <v>408</v>
      </c>
      <c r="H68" s="52" t="s">
        <v>642</v>
      </c>
      <c r="I68" s="6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5">
        <v>68.0</v>
      </c>
      <c r="B69" s="7" t="s">
        <v>643</v>
      </c>
      <c r="C69" s="7" t="s">
        <v>644</v>
      </c>
      <c r="D69" s="7" t="s">
        <v>645</v>
      </c>
      <c r="E69" s="7"/>
      <c r="F69" s="7"/>
      <c r="G69" s="64" t="s">
        <v>408</v>
      </c>
      <c r="H69" s="66" t="s">
        <v>646</v>
      </c>
      <c r="I69" s="7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5">
        <v>69.0</v>
      </c>
      <c r="B70" s="7" t="s">
        <v>647</v>
      </c>
      <c r="C70" s="7"/>
      <c r="D70" s="7" t="s">
        <v>648</v>
      </c>
      <c r="E70" s="7"/>
      <c r="F70" s="7"/>
      <c r="G70" s="64" t="s">
        <v>408</v>
      </c>
      <c r="H70" s="66" t="s">
        <v>649</v>
      </c>
      <c r="I70" s="7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5">
        <v>70.0</v>
      </c>
      <c r="B71" s="7" t="s">
        <v>650</v>
      </c>
      <c r="C71" s="7" t="s">
        <v>651</v>
      </c>
      <c r="D71" s="7" t="s">
        <v>652</v>
      </c>
      <c r="E71" s="7"/>
      <c r="F71" s="7"/>
      <c r="G71" s="64" t="s">
        <v>408</v>
      </c>
      <c r="H71" s="66" t="s">
        <v>653</v>
      </c>
      <c r="I71" s="7" t="s">
        <v>126</v>
      </c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5">
        <v>71.0</v>
      </c>
      <c r="B72" s="7" t="s">
        <v>654</v>
      </c>
      <c r="C72" s="7" t="s">
        <v>655</v>
      </c>
      <c r="D72" s="7" t="s">
        <v>656</v>
      </c>
      <c r="E72" s="7"/>
      <c r="F72" s="7"/>
      <c r="G72" s="64" t="s">
        <v>408</v>
      </c>
      <c r="H72" s="66" t="s">
        <v>657</v>
      </c>
      <c r="I72" s="7" t="s">
        <v>658</v>
      </c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5">
        <v>72.0</v>
      </c>
      <c r="B73" s="7" t="s">
        <v>659</v>
      </c>
      <c r="C73" s="7" t="s">
        <v>660</v>
      </c>
      <c r="D73" s="67" t="s">
        <v>661</v>
      </c>
      <c r="E73" s="7"/>
      <c r="F73" s="7"/>
      <c r="G73" s="64" t="s">
        <v>408</v>
      </c>
      <c r="H73" s="66" t="s">
        <v>662</v>
      </c>
      <c r="I73" s="7" t="s">
        <v>383</v>
      </c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5">
        <v>73.0</v>
      </c>
      <c r="B74" s="7" t="s">
        <v>454</v>
      </c>
      <c r="C74" s="7" t="s">
        <v>663</v>
      </c>
      <c r="D74" s="7" t="s">
        <v>664</v>
      </c>
      <c r="E74" s="7"/>
      <c r="F74" s="7"/>
      <c r="G74" s="64" t="s">
        <v>408</v>
      </c>
      <c r="H74" s="66" t="s">
        <v>457</v>
      </c>
      <c r="I74" s="7" t="s">
        <v>665</v>
      </c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5">
        <v>74.0</v>
      </c>
      <c r="B75" s="7" t="s">
        <v>666</v>
      </c>
      <c r="C75" s="7" t="s">
        <v>667</v>
      </c>
      <c r="D75" s="67" t="s">
        <v>668</v>
      </c>
      <c r="E75" s="7"/>
      <c r="F75" s="7"/>
      <c r="G75" s="64" t="s">
        <v>408</v>
      </c>
      <c r="H75" s="66" t="s">
        <v>669</v>
      </c>
      <c r="I75" s="7" t="s">
        <v>670</v>
      </c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5">
        <v>75.0</v>
      </c>
      <c r="B76" s="6" t="s">
        <v>145</v>
      </c>
      <c r="C76" s="6" t="s">
        <v>146</v>
      </c>
      <c r="D76" s="6" t="s">
        <v>147</v>
      </c>
      <c r="E76" s="6">
        <v>3.725155875E9</v>
      </c>
      <c r="F76" s="7"/>
      <c r="G76" s="64" t="s">
        <v>408</v>
      </c>
      <c r="H76" s="6"/>
      <c r="I76" s="6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5">
        <v>76.0</v>
      </c>
      <c r="B77" s="7" t="s">
        <v>671</v>
      </c>
      <c r="C77" s="7" t="s">
        <v>672</v>
      </c>
      <c r="D77" s="67" t="s">
        <v>673</v>
      </c>
      <c r="E77" s="7">
        <v>3.725330029E10</v>
      </c>
      <c r="F77" s="70" t="s">
        <v>5</v>
      </c>
      <c r="G77" s="64" t="s">
        <v>408</v>
      </c>
      <c r="H77" s="6"/>
      <c r="I77" s="6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5">
        <v>77.0</v>
      </c>
      <c r="B78" s="7" t="s">
        <v>674</v>
      </c>
      <c r="C78" s="7" t="s">
        <v>675</v>
      </c>
      <c r="D78" s="67" t="s">
        <v>676</v>
      </c>
      <c r="E78" s="7">
        <v>3.725034731E9</v>
      </c>
      <c r="F78" s="70" t="s">
        <v>5</v>
      </c>
      <c r="G78" s="64" t="s">
        <v>408</v>
      </c>
      <c r="H78" s="6"/>
      <c r="I78" s="6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5">
        <v>78.0</v>
      </c>
      <c r="B79" s="71" t="s">
        <v>586</v>
      </c>
      <c r="C79" s="7" t="s">
        <v>677</v>
      </c>
      <c r="D79" s="67" t="s">
        <v>678</v>
      </c>
      <c r="E79" s="7">
        <v>3.7253310868E10</v>
      </c>
      <c r="F79" s="7"/>
      <c r="G79" s="64" t="s">
        <v>408</v>
      </c>
      <c r="H79" s="6"/>
      <c r="I79" s="6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72">
        <v>79.0</v>
      </c>
      <c r="B80" s="12" t="s">
        <v>530</v>
      </c>
      <c r="C80" s="12"/>
      <c r="D80" s="73"/>
      <c r="E80" s="12"/>
      <c r="F80" s="12"/>
      <c r="G80" s="58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74"/>
      <c r="B81" s="12"/>
      <c r="C81" s="12"/>
      <c r="D81" s="73"/>
      <c r="E81" s="12"/>
      <c r="F81" s="12"/>
      <c r="G81" s="58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75" t="s">
        <v>0</v>
      </c>
      <c r="B82" s="76"/>
      <c r="C82" s="76" t="s">
        <v>2</v>
      </c>
      <c r="D82" s="76" t="s">
        <v>3</v>
      </c>
      <c r="E82" s="76" t="s">
        <v>4</v>
      </c>
      <c r="F82" s="77" t="s">
        <v>5</v>
      </c>
      <c r="G82" s="76" t="s">
        <v>6</v>
      </c>
      <c r="H82" s="76" t="s">
        <v>7</v>
      </c>
      <c r="I82" s="76" t="s">
        <v>8</v>
      </c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ht="15.75" customHeight="1">
      <c r="A83" s="78">
        <v>80.0</v>
      </c>
      <c r="B83" s="6"/>
      <c r="C83" s="6" t="s">
        <v>679</v>
      </c>
      <c r="D83" s="79" t="s">
        <v>680</v>
      </c>
      <c r="E83" s="6">
        <f>3725176494</f>
        <v>3725176494</v>
      </c>
      <c r="F83" s="6"/>
      <c r="G83" s="64" t="s">
        <v>408</v>
      </c>
      <c r="H83" s="6"/>
      <c r="I83" s="6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78">
        <v>81.0</v>
      </c>
      <c r="B84" s="80" t="s">
        <v>681</v>
      </c>
      <c r="C84" s="80" t="s">
        <v>682</v>
      </c>
      <c r="D84" s="81" t="s">
        <v>628</v>
      </c>
      <c r="E84" s="82">
        <v>3.7253980733E10</v>
      </c>
      <c r="F84" s="6"/>
      <c r="G84" s="64" t="s">
        <v>408</v>
      </c>
      <c r="H84" s="81" t="s">
        <v>683</v>
      </c>
      <c r="I84" s="6" t="s">
        <v>684</v>
      </c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78">
        <v>82.0</v>
      </c>
      <c r="B85" s="80" t="s">
        <v>685</v>
      </c>
      <c r="C85" s="80" t="s">
        <v>475</v>
      </c>
      <c r="D85" s="81" t="s">
        <v>686</v>
      </c>
      <c r="E85" s="82">
        <v>3.72502713E9</v>
      </c>
      <c r="F85" s="6"/>
      <c r="G85" s="64" t="s">
        <v>408</v>
      </c>
      <c r="H85" s="81" t="s">
        <v>687</v>
      </c>
      <c r="I85" s="6" t="s">
        <v>688</v>
      </c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78">
        <v>83.0</v>
      </c>
      <c r="B86" s="6" t="s">
        <v>689</v>
      </c>
      <c r="C86" s="80" t="s">
        <v>690</v>
      </c>
      <c r="D86" s="81" t="s">
        <v>691</v>
      </c>
      <c r="E86" s="80" t="s">
        <v>692</v>
      </c>
      <c r="F86" s="6"/>
      <c r="G86" s="64" t="s">
        <v>408</v>
      </c>
      <c r="H86" s="79" t="s">
        <v>693</v>
      </c>
      <c r="I86" s="80" t="s">
        <v>694</v>
      </c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78">
        <v>84.0</v>
      </c>
      <c r="B87" s="83" t="s">
        <v>469</v>
      </c>
      <c r="C87" s="83" t="s">
        <v>695</v>
      </c>
      <c r="D87" s="81" t="s">
        <v>696</v>
      </c>
      <c r="E87" s="82">
        <v>3.72520994E9</v>
      </c>
      <c r="F87" s="6"/>
      <c r="G87" s="64" t="s">
        <v>408</v>
      </c>
      <c r="H87" s="84" t="s">
        <v>697</v>
      </c>
      <c r="I87" s="6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78">
        <v>85.0</v>
      </c>
      <c r="B88" s="85" t="s">
        <v>698</v>
      </c>
      <c r="C88" s="85" t="s">
        <v>699</v>
      </c>
      <c r="D88" s="86" t="s">
        <v>700</v>
      </c>
      <c r="E88" s="85" t="s">
        <v>701</v>
      </c>
      <c r="F88" s="7"/>
      <c r="G88" s="18" t="s">
        <v>408</v>
      </c>
      <c r="H88" s="19" t="s">
        <v>702</v>
      </c>
      <c r="I88" s="6"/>
      <c r="J88" s="25" t="s">
        <v>703</v>
      </c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78">
        <v>86.0</v>
      </c>
      <c r="B89" s="85" t="s">
        <v>439</v>
      </c>
      <c r="C89" s="85" t="s">
        <v>704</v>
      </c>
      <c r="D89" s="86" t="s">
        <v>441</v>
      </c>
      <c r="E89" s="85" t="s">
        <v>705</v>
      </c>
      <c r="F89" s="7"/>
      <c r="G89" s="18" t="s">
        <v>408</v>
      </c>
      <c r="H89" s="19" t="s">
        <v>706</v>
      </c>
      <c r="I89" s="6"/>
      <c r="J89" s="25" t="s">
        <v>707</v>
      </c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78">
        <v>87.0</v>
      </c>
      <c r="B90" s="85" t="s">
        <v>708</v>
      </c>
      <c r="C90" s="85" t="s">
        <v>709</v>
      </c>
      <c r="D90" s="86" t="s">
        <v>710</v>
      </c>
      <c r="E90" s="85" t="s">
        <v>711</v>
      </c>
      <c r="F90" s="7"/>
      <c r="G90" s="18" t="s">
        <v>408</v>
      </c>
      <c r="H90" s="19" t="s">
        <v>712</v>
      </c>
      <c r="I90" s="6"/>
      <c r="J90" s="25" t="s">
        <v>713</v>
      </c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78">
        <v>88.0</v>
      </c>
      <c r="B91" s="87" t="s">
        <v>714</v>
      </c>
      <c r="C91" s="87" t="s">
        <v>715</v>
      </c>
      <c r="D91" s="60" t="s">
        <v>716</v>
      </c>
      <c r="E91" s="87" t="s">
        <v>717</v>
      </c>
      <c r="F91" s="12"/>
      <c r="G91" s="88" t="s">
        <v>408</v>
      </c>
      <c r="H91" s="89" t="s">
        <v>718</v>
      </c>
      <c r="I91" s="12"/>
      <c r="J91" s="90" t="s">
        <v>719</v>
      </c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ht="15.75" customHeight="1">
      <c r="A92" s="78">
        <v>89.0</v>
      </c>
      <c r="B92" s="87" t="s">
        <v>439</v>
      </c>
      <c r="C92" s="87" t="s">
        <v>704</v>
      </c>
      <c r="D92" s="87" t="s">
        <v>441</v>
      </c>
      <c r="E92" s="87" t="s">
        <v>705</v>
      </c>
      <c r="F92" s="12"/>
      <c r="G92" s="25" t="s">
        <v>408</v>
      </c>
      <c r="H92" s="62" t="s">
        <v>720</v>
      </c>
      <c r="I92" s="4"/>
      <c r="J92" s="91" t="s">
        <v>721</v>
      </c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78">
        <v>90.0</v>
      </c>
      <c r="B93" s="87" t="s">
        <v>722</v>
      </c>
      <c r="C93" s="87" t="s">
        <v>723</v>
      </c>
      <c r="D93" s="92" t="s">
        <v>724</v>
      </c>
      <c r="E93" s="87" t="s">
        <v>725</v>
      </c>
      <c r="F93" s="12"/>
      <c r="G93" s="25" t="s">
        <v>408</v>
      </c>
      <c r="H93" s="62" t="s">
        <v>726</v>
      </c>
      <c r="I93" s="4"/>
      <c r="J93" s="25" t="s">
        <v>727</v>
      </c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12"/>
      <c r="B94" s="12"/>
      <c r="C94" s="12"/>
      <c r="D94" s="73"/>
      <c r="E94" s="12"/>
      <c r="F94" s="12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12"/>
      <c r="B95" s="12"/>
      <c r="C95" s="12"/>
      <c r="D95" s="73"/>
      <c r="E95" s="12"/>
      <c r="F95" s="12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12"/>
      <c r="B96" s="12"/>
      <c r="C96" s="12"/>
      <c r="D96" s="73"/>
      <c r="E96" s="12"/>
      <c r="F96" s="12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12"/>
      <c r="B97" s="12"/>
      <c r="C97" s="12"/>
      <c r="D97" s="73"/>
      <c r="E97" s="12"/>
      <c r="F97" s="12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12"/>
      <c r="B98" s="12"/>
      <c r="C98" s="12"/>
      <c r="D98" s="73"/>
      <c r="E98" s="12"/>
      <c r="F98" s="12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12"/>
      <c r="B99" s="12"/>
      <c r="C99" s="12"/>
      <c r="D99" s="73"/>
      <c r="E99" s="12"/>
      <c r="F99" s="12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12"/>
      <c r="B100" s="12"/>
      <c r="C100" s="12"/>
      <c r="D100" s="73"/>
      <c r="E100" s="12"/>
      <c r="F100" s="12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12"/>
      <c r="B101" s="12"/>
      <c r="C101" s="12"/>
      <c r="D101" s="73"/>
      <c r="E101" s="12"/>
      <c r="F101" s="12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12"/>
      <c r="B102" s="12"/>
      <c r="C102" s="12"/>
      <c r="D102" s="73"/>
      <c r="E102" s="12"/>
      <c r="F102" s="12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12"/>
      <c r="B103" s="12"/>
      <c r="C103" s="12"/>
      <c r="D103" s="73"/>
      <c r="E103" s="12"/>
      <c r="F103" s="12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12"/>
      <c r="B104" s="12"/>
      <c r="C104" s="12"/>
      <c r="D104" s="73"/>
      <c r="E104" s="12"/>
      <c r="F104" s="12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12"/>
      <c r="B105" s="12"/>
      <c r="C105" s="12"/>
      <c r="D105" s="73"/>
      <c r="E105" s="12"/>
      <c r="F105" s="12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12"/>
      <c r="B106" s="12"/>
      <c r="C106" s="12"/>
      <c r="D106" s="73"/>
      <c r="E106" s="12"/>
      <c r="F106" s="12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12"/>
      <c r="B107" s="12"/>
      <c r="C107" s="12"/>
      <c r="D107" s="73"/>
      <c r="E107" s="12"/>
      <c r="F107" s="12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12"/>
      <c r="B108" s="12"/>
      <c r="C108" s="12"/>
      <c r="D108" s="73"/>
      <c r="E108" s="12"/>
      <c r="F108" s="12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12"/>
      <c r="B109" s="12"/>
      <c r="C109" s="12"/>
      <c r="D109" s="73"/>
      <c r="E109" s="12"/>
      <c r="F109" s="12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12"/>
      <c r="B110" s="12"/>
      <c r="C110" s="12"/>
      <c r="D110" s="73"/>
      <c r="E110" s="12"/>
      <c r="F110" s="12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12"/>
      <c r="B111" s="12"/>
      <c r="C111" s="12"/>
      <c r="D111" s="73"/>
      <c r="E111" s="12"/>
      <c r="F111" s="12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12"/>
      <c r="B112" s="12"/>
      <c r="C112" s="12"/>
      <c r="D112" s="73"/>
      <c r="E112" s="12"/>
      <c r="F112" s="12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12"/>
      <c r="B113" s="12"/>
      <c r="C113" s="12"/>
      <c r="D113" s="73"/>
      <c r="E113" s="12"/>
      <c r="F113" s="12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12"/>
      <c r="B114" s="12"/>
      <c r="C114" s="12"/>
      <c r="D114" s="73"/>
      <c r="E114" s="12"/>
      <c r="F114" s="12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12"/>
      <c r="B115" s="12"/>
      <c r="C115" s="12"/>
      <c r="D115" s="73"/>
      <c r="E115" s="12"/>
      <c r="F115" s="12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12"/>
      <c r="B116" s="12"/>
      <c r="C116" s="12"/>
      <c r="D116" s="73"/>
      <c r="E116" s="12"/>
      <c r="F116" s="12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12"/>
      <c r="B117" s="12"/>
      <c r="C117" s="12"/>
      <c r="D117" s="73"/>
      <c r="E117" s="12"/>
      <c r="F117" s="12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12"/>
      <c r="B118" s="12"/>
      <c r="C118" s="12"/>
      <c r="D118" s="73"/>
      <c r="E118" s="12"/>
      <c r="F118" s="12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12"/>
      <c r="B119" s="12"/>
      <c r="C119" s="12"/>
      <c r="D119" s="73"/>
      <c r="E119" s="12"/>
      <c r="F119" s="12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12"/>
      <c r="B120" s="12"/>
      <c r="C120" s="12"/>
      <c r="D120" s="73"/>
      <c r="E120" s="12"/>
      <c r="F120" s="12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12"/>
      <c r="B121" s="12"/>
      <c r="C121" s="12"/>
      <c r="D121" s="73"/>
      <c r="E121" s="12"/>
      <c r="F121" s="12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12"/>
      <c r="B122" s="12"/>
      <c r="C122" s="12"/>
      <c r="D122" s="73"/>
      <c r="E122" s="12"/>
      <c r="F122" s="12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12"/>
      <c r="B123" s="12"/>
      <c r="C123" s="12"/>
      <c r="D123" s="73"/>
      <c r="E123" s="12"/>
      <c r="F123" s="12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12"/>
      <c r="B124" s="12"/>
      <c r="C124" s="12"/>
      <c r="D124" s="73"/>
      <c r="E124" s="12"/>
      <c r="F124" s="12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12"/>
      <c r="B125" s="12"/>
      <c r="C125" s="12"/>
      <c r="D125" s="73"/>
      <c r="E125" s="12"/>
      <c r="F125" s="12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12"/>
      <c r="B126" s="12"/>
      <c r="C126" s="12"/>
      <c r="D126" s="73"/>
      <c r="E126" s="12"/>
      <c r="F126" s="12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12"/>
      <c r="B127" s="12"/>
      <c r="C127" s="12"/>
      <c r="D127" s="73"/>
      <c r="E127" s="12"/>
      <c r="F127" s="12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12"/>
      <c r="B128" s="12"/>
      <c r="C128" s="12"/>
      <c r="D128" s="73"/>
      <c r="E128" s="12"/>
      <c r="F128" s="12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12"/>
      <c r="B129" s="12"/>
      <c r="C129" s="12"/>
      <c r="D129" s="73"/>
      <c r="E129" s="12"/>
      <c r="F129" s="12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12"/>
      <c r="B130" s="12"/>
      <c r="C130" s="12"/>
      <c r="D130" s="73"/>
      <c r="E130" s="12"/>
      <c r="F130" s="12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12"/>
      <c r="B131" s="12"/>
      <c r="C131" s="12"/>
      <c r="D131" s="73"/>
      <c r="E131" s="12"/>
      <c r="F131" s="12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12"/>
      <c r="B132" s="12"/>
      <c r="C132" s="12"/>
      <c r="D132" s="73"/>
      <c r="E132" s="12"/>
      <c r="F132" s="12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12"/>
      <c r="B133" s="12"/>
      <c r="C133" s="12"/>
      <c r="D133" s="73"/>
      <c r="E133" s="12"/>
      <c r="F133" s="12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12"/>
      <c r="B134" s="12"/>
      <c r="C134" s="12"/>
      <c r="D134" s="73"/>
      <c r="E134" s="12"/>
      <c r="F134" s="12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12"/>
      <c r="B135" s="12"/>
      <c r="C135" s="12"/>
      <c r="D135" s="73"/>
      <c r="E135" s="12"/>
      <c r="F135" s="12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12"/>
      <c r="B136" s="12"/>
      <c r="C136" s="12"/>
      <c r="D136" s="73"/>
      <c r="E136" s="12"/>
      <c r="F136" s="12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12"/>
      <c r="B137" s="12"/>
      <c r="C137" s="12"/>
      <c r="D137" s="12"/>
      <c r="E137" s="12"/>
      <c r="F137" s="12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12"/>
      <c r="B138" s="12"/>
      <c r="C138" s="12"/>
      <c r="D138" s="12"/>
      <c r="E138" s="12"/>
      <c r="F138" s="12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12"/>
      <c r="B139" s="12"/>
      <c r="C139" s="12"/>
      <c r="D139" s="12"/>
      <c r="E139" s="12"/>
      <c r="F139" s="12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12"/>
      <c r="B140" s="12"/>
      <c r="C140" s="12"/>
      <c r="D140" s="12"/>
      <c r="E140" s="12"/>
      <c r="F140" s="12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12"/>
      <c r="B141" s="12"/>
      <c r="C141" s="12"/>
      <c r="D141" s="12"/>
      <c r="E141" s="12"/>
      <c r="F141" s="12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12"/>
      <c r="B142" s="12"/>
      <c r="C142" s="12"/>
      <c r="D142" s="73"/>
      <c r="E142" s="12"/>
      <c r="F142" s="12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12"/>
      <c r="B143" s="12"/>
      <c r="C143" s="12"/>
      <c r="D143" s="12"/>
      <c r="E143" s="12"/>
      <c r="F143" s="12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12"/>
      <c r="B144" s="12"/>
      <c r="C144" s="12"/>
      <c r="D144" s="12"/>
      <c r="E144" s="12"/>
      <c r="F144" s="12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12"/>
      <c r="B145" s="12"/>
      <c r="C145" s="12"/>
      <c r="D145" s="12"/>
      <c r="E145" s="12"/>
      <c r="F145" s="12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12"/>
      <c r="B146" s="12"/>
      <c r="C146" s="12"/>
      <c r="D146" s="73"/>
      <c r="E146" s="12"/>
      <c r="F146" s="12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12"/>
      <c r="B147" s="12"/>
      <c r="C147" s="12"/>
      <c r="D147" s="12"/>
      <c r="E147" s="12"/>
      <c r="F147" s="12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12"/>
      <c r="B148" s="12"/>
      <c r="C148" s="12"/>
      <c r="D148" s="12"/>
      <c r="E148" s="12"/>
      <c r="F148" s="12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12"/>
      <c r="B149" s="12"/>
      <c r="C149" s="12"/>
      <c r="D149" s="12"/>
      <c r="E149" s="12"/>
      <c r="F149" s="12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12"/>
      <c r="B150" s="12"/>
      <c r="C150" s="12"/>
      <c r="D150" s="73"/>
      <c r="E150" s="12"/>
      <c r="F150" s="12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12"/>
      <c r="B151" s="12"/>
      <c r="C151" s="12"/>
      <c r="D151" s="73"/>
      <c r="E151" s="12"/>
      <c r="F151" s="12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12"/>
      <c r="B152" s="12"/>
      <c r="C152" s="12"/>
      <c r="D152" s="12"/>
      <c r="E152" s="12"/>
      <c r="F152" s="12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12"/>
      <c r="B153" s="12"/>
      <c r="C153" s="12"/>
      <c r="D153" s="12"/>
      <c r="E153" s="12"/>
      <c r="F153" s="12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12"/>
      <c r="B154" s="12"/>
      <c r="C154" s="12"/>
      <c r="D154" s="73"/>
      <c r="E154" s="12"/>
      <c r="F154" s="12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12"/>
      <c r="B155" s="12"/>
      <c r="C155" s="12"/>
      <c r="D155" s="12"/>
      <c r="E155" s="12"/>
      <c r="F155" s="12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12"/>
      <c r="B156" s="12"/>
      <c r="C156" s="12"/>
      <c r="D156" s="73"/>
      <c r="E156" s="12"/>
      <c r="F156" s="12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12"/>
      <c r="B157" s="12"/>
      <c r="C157" s="12"/>
      <c r="D157" s="12"/>
      <c r="E157" s="12"/>
      <c r="F157" s="12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12"/>
      <c r="B158" s="12"/>
      <c r="C158" s="12"/>
      <c r="D158" s="73"/>
      <c r="E158" s="12"/>
      <c r="F158" s="12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12"/>
      <c r="B159" s="12"/>
      <c r="C159" s="12"/>
      <c r="D159" s="73"/>
      <c r="E159" s="12"/>
      <c r="F159" s="12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12"/>
      <c r="B160" s="12"/>
      <c r="C160" s="12"/>
      <c r="D160" s="12"/>
      <c r="E160" s="12"/>
      <c r="F160" s="12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12"/>
      <c r="B161" s="12"/>
      <c r="C161" s="12"/>
      <c r="D161" s="12"/>
      <c r="E161" s="12"/>
      <c r="F161" s="12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12"/>
      <c r="B162" s="12"/>
      <c r="C162" s="12"/>
      <c r="D162" s="73"/>
      <c r="E162" s="12"/>
      <c r="F162" s="12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12"/>
      <c r="B163" s="12"/>
      <c r="C163" s="12"/>
      <c r="D163" s="12"/>
      <c r="E163" s="12"/>
      <c r="F163" s="12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12"/>
      <c r="B164" s="12"/>
      <c r="C164" s="12"/>
      <c r="D164" s="12"/>
      <c r="E164" s="12"/>
      <c r="F164" s="12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12"/>
      <c r="B165" s="12"/>
      <c r="C165" s="12"/>
      <c r="D165" s="12"/>
      <c r="E165" s="12"/>
      <c r="F165" s="12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12"/>
      <c r="B166" s="12"/>
      <c r="C166" s="12"/>
      <c r="D166" s="12"/>
      <c r="E166" s="12"/>
      <c r="F166" s="12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12"/>
      <c r="B167" s="12"/>
      <c r="C167" s="12"/>
      <c r="D167" s="73"/>
      <c r="E167" s="12"/>
      <c r="F167" s="12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12"/>
      <c r="B168" s="12"/>
      <c r="C168" s="12"/>
      <c r="D168" s="12"/>
      <c r="E168" s="12"/>
      <c r="F168" s="12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12"/>
      <c r="B169" s="12"/>
      <c r="C169" s="12"/>
      <c r="D169" s="73"/>
      <c r="E169" s="12"/>
      <c r="F169" s="12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12"/>
      <c r="B170" s="12"/>
      <c r="C170" s="12"/>
      <c r="D170" s="73"/>
      <c r="E170" s="12"/>
      <c r="F170" s="12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12"/>
      <c r="B171" s="12"/>
      <c r="C171" s="12"/>
      <c r="D171" s="73"/>
      <c r="E171" s="12"/>
      <c r="F171" s="12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12"/>
      <c r="B172" s="12"/>
      <c r="C172" s="12"/>
      <c r="D172" s="73"/>
      <c r="E172" s="12"/>
      <c r="F172" s="12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12"/>
      <c r="B173" s="12"/>
      <c r="C173" s="12"/>
      <c r="D173" s="12"/>
      <c r="E173" s="12"/>
      <c r="F173" s="12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12"/>
      <c r="B174" s="12"/>
      <c r="C174" s="12"/>
      <c r="D174" s="73"/>
      <c r="E174" s="12"/>
      <c r="F174" s="12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12"/>
      <c r="B175" s="12"/>
      <c r="C175" s="12"/>
      <c r="D175" s="73"/>
      <c r="E175" s="12"/>
      <c r="F175" s="12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12"/>
      <c r="B176" s="12"/>
      <c r="C176" s="12"/>
      <c r="D176" s="73"/>
      <c r="E176" s="12"/>
      <c r="F176" s="12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12"/>
      <c r="B177" s="12"/>
      <c r="C177" s="12"/>
      <c r="D177" s="73"/>
      <c r="E177" s="12"/>
      <c r="F177" s="12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12"/>
      <c r="B178" s="12"/>
      <c r="C178" s="12"/>
      <c r="D178" s="73"/>
      <c r="E178" s="12"/>
      <c r="F178" s="12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12"/>
      <c r="B179" s="12"/>
      <c r="C179" s="12"/>
      <c r="D179" s="73"/>
      <c r="E179" s="12"/>
      <c r="F179" s="12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12"/>
      <c r="B180" s="12"/>
      <c r="C180" s="12"/>
      <c r="D180" s="73"/>
      <c r="E180" s="12"/>
      <c r="F180" s="12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12"/>
      <c r="B181" s="12"/>
      <c r="C181" s="12"/>
      <c r="D181" s="73"/>
      <c r="E181" s="12"/>
      <c r="F181" s="12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12"/>
      <c r="B182" s="12"/>
      <c r="C182" s="12"/>
      <c r="D182" s="73"/>
      <c r="E182" s="12"/>
      <c r="F182" s="12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12"/>
      <c r="B183" s="12"/>
      <c r="C183" s="12"/>
      <c r="D183" s="73"/>
      <c r="E183" s="12"/>
      <c r="F183" s="12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12"/>
      <c r="B184" s="12"/>
      <c r="C184" s="12"/>
      <c r="D184" s="73"/>
      <c r="E184" s="12"/>
      <c r="F184" s="12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12"/>
      <c r="B185" s="12"/>
      <c r="C185" s="12"/>
      <c r="D185" s="73"/>
      <c r="E185" s="12"/>
      <c r="F185" s="12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12"/>
      <c r="B186" s="12"/>
      <c r="C186" s="12"/>
      <c r="D186" s="12"/>
      <c r="E186" s="12"/>
      <c r="F186" s="12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12"/>
      <c r="B187" s="12"/>
      <c r="C187" s="12"/>
      <c r="D187" s="12"/>
      <c r="E187" s="12"/>
      <c r="F187" s="12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12"/>
      <c r="B188" s="12"/>
      <c r="C188" s="12"/>
      <c r="D188" s="12"/>
      <c r="E188" s="12"/>
      <c r="F188" s="12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12"/>
      <c r="B189" s="12"/>
      <c r="C189" s="12"/>
      <c r="D189" s="12"/>
      <c r="E189" s="12"/>
      <c r="F189" s="12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12"/>
      <c r="B190" s="12"/>
      <c r="C190" s="12"/>
      <c r="D190" s="73"/>
      <c r="E190" s="12"/>
      <c r="F190" s="12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12"/>
      <c r="B191" s="12"/>
      <c r="C191" s="12"/>
      <c r="D191" s="73"/>
      <c r="E191" s="12"/>
      <c r="F191" s="12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12"/>
      <c r="B192" s="12"/>
      <c r="C192" s="12"/>
      <c r="D192" s="73"/>
      <c r="E192" s="12"/>
      <c r="F192" s="12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12"/>
      <c r="B193" s="12"/>
      <c r="C193" s="12"/>
      <c r="D193" s="12"/>
      <c r="E193" s="12"/>
      <c r="F193" s="12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12"/>
      <c r="B194" s="12"/>
      <c r="C194" s="12"/>
      <c r="D194" s="73"/>
      <c r="E194" s="12"/>
      <c r="F194" s="12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12"/>
      <c r="B195" s="12"/>
      <c r="C195" s="12"/>
      <c r="D195" s="73"/>
      <c r="E195" s="12"/>
      <c r="F195" s="12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12"/>
      <c r="B196" s="12"/>
      <c r="C196" s="12"/>
      <c r="D196" s="12"/>
      <c r="E196" s="12"/>
      <c r="F196" s="12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12"/>
      <c r="B197" s="12"/>
      <c r="C197" s="12"/>
      <c r="D197" s="73"/>
      <c r="E197" s="12"/>
      <c r="F197" s="12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12"/>
      <c r="B198" s="12"/>
      <c r="C198" s="12"/>
      <c r="D198" s="12"/>
      <c r="E198" s="12"/>
      <c r="F198" s="12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12"/>
      <c r="B199" s="12"/>
      <c r="C199" s="12"/>
      <c r="D199" s="12"/>
      <c r="E199" s="12"/>
      <c r="F199" s="12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12"/>
      <c r="B200" s="12"/>
      <c r="C200" s="12"/>
      <c r="D200" s="12"/>
      <c r="E200" s="12"/>
      <c r="F200" s="12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12"/>
      <c r="B201" s="12"/>
      <c r="C201" s="12"/>
      <c r="D201" s="12"/>
      <c r="E201" s="12"/>
      <c r="F201" s="12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12"/>
      <c r="B202" s="12"/>
      <c r="C202" s="12"/>
      <c r="D202" s="12"/>
      <c r="E202" s="12"/>
      <c r="F202" s="12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12"/>
      <c r="B203" s="12"/>
      <c r="C203" s="12"/>
      <c r="D203" s="73"/>
      <c r="E203" s="12"/>
      <c r="F203" s="12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12"/>
      <c r="B204" s="12"/>
      <c r="C204" s="12"/>
      <c r="D204" s="12"/>
      <c r="E204" s="12"/>
      <c r="F204" s="12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12"/>
      <c r="B205" s="12"/>
      <c r="C205" s="12"/>
      <c r="D205" s="12"/>
      <c r="E205" s="12"/>
      <c r="F205" s="12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12"/>
      <c r="B206" s="12"/>
      <c r="C206" s="12"/>
      <c r="D206" s="73"/>
      <c r="E206" s="12"/>
      <c r="F206" s="12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12"/>
      <c r="B207" s="12"/>
      <c r="C207" s="12"/>
      <c r="D207" s="12"/>
      <c r="E207" s="12"/>
      <c r="F207" s="12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12"/>
      <c r="B208" s="12"/>
      <c r="C208" s="12"/>
      <c r="D208" s="12"/>
      <c r="E208" s="12"/>
      <c r="F208" s="12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12"/>
      <c r="B209" s="12"/>
      <c r="C209" s="12"/>
      <c r="D209" s="73"/>
      <c r="E209" s="12"/>
      <c r="F209" s="12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12"/>
      <c r="B210" s="12"/>
      <c r="C210" s="12"/>
      <c r="D210" s="73"/>
      <c r="E210" s="12"/>
      <c r="F210" s="12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12"/>
      <c r="B211" s="12"/>
      <c r="C211" s="12"/>
      <c r="D211" s="12"/>
      <c r="E211" s="12"/>
      <c r="F211" s="12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12"/>
      <c r="B212" s="12"/>
      <c r="C212" s="12"/>
      <c r="D212" s="73"/>
      <c r="E212" s="12"/>
      <c r="F212" s="12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12"/>
      <c r="B213" s="12"/>
      <c r="C213" s="12"/>
      <c r="D213" s="73"/>
      <c r="E213" s="12"/>
      <c r="F213" s="12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12"/>
      <c r="B214" s="12"/>
      <c r="C214" s="12"/>
      <c r="D214" s="73"/>
      <c r="E214" s="12"/>
      <c r="F214" s="12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12"/>
      <c r="B215" s="12"/>
      <c r="C215" s="12"/>
      <c r="D215" s="73"/>
      <c r="E215" s="12"/>
      <c r="F215" s="12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12"/>
      <c r="B216" s="12"/>
      <c r="C216" s="12"/>
      <c r="D216" s="73"/>
      <c r="E216" s="12"/>
      <c r="F216" s="12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12"/>
      <c r="B217" s="12"/>
      <c r="C217" s="12"/>
      <c r="D217" s="12"/>
      <c r="E217" s="12"/>
      <c r="F217" s="12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12"/>
      <c r="B218" s="12"/>
      <c r="C218" s="12"/>
      <c r="D218" s="12"/>
      <c r="E218" s="12"/>
      <c r="F218" s="12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12"/>
      <c r="B219" s="12"/>
      <c r="C219" s="12"/>
      <c r="D219" s="12"/>
      <c r="E219" s="12"/>
      <c r="F219" s="12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12"/>
      <c r="B220" s="12"/>
      <c r="C220" s="12"/>
      <c r="D220" s="12"/>
      <c r="E220" s="12"/>
      <c r="F220" s="12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12"/>
      <c r="B221" s="12"/>
      <c r="C221" s="12"/>
      <c r="D221" s="73"/>
      <c r="E221" s="12"/>
      <c r="F221" s="12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12"/>
      <c r="B222" s="12"/>
      <c r="C222" s="12"/>
      <c r="D222" s="73"/>
      <c r="E222" s="12"/>
      <c r="F222" s="12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12"/>
      <c r="B223" s="12"/>
      <c r="C223" s="12"/>
      <c r="D223" s="12"/>
      <c r="E223" s="12"/>
      <c r="F223" s="12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12"/>
      <c r="B224" s="12"/>
      <c r="C224" s="12"/>
      <c r="D224" s="12"/>
      <c r="E224" s="12"/>
      <c r="F224" s="12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12"/>
      <c r="B225" s="12"/>
      <c r="C225" s="12"/>
      <c r="D225" s="73"/>
      <c r="E225" s="12"/>
      <c r="F225" s="12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12"/>
      <c r="B226" s="12"/>
      <c r="C226" s="12"/>
      <c r="D226" s="73"/>
      <c r="E226" s="12"/>
      <c r="F226" s="12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12"/>
      <c r="B227" s="12"/>
      <c r="C227" s="12"/>
      <c r="D227" s="73"/>
      <c r="E227" s="12"/>
      <c r="F227" s="12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12"/>
      <c r="B228" s="12"/>
      <c r="C228" s="93"/>
      <c r="D228" s="12"/>
      <c r="E228" s="12"/>
      <c r="F228" s="12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12"/>
      <c r="B229" s="12"/>
      <c r="C229" s="93"/>
      <c r="D229" s="12"/>
      <c r="E229" s="12"/>
      <c r="F229" s="12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12"/>
      <c r="B230" s="12"/>
      <c r="C230" s="93"/>
      <c r="D230" s="12"/>
      <c r="E230" s="12"/>
      <c r="F230" s="12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12"/>
      <c r="B231" s="12"/>
      <c r="C231" s="12"/>
      <c r="D231" s="12"/>
      <c r="E231" s="12"/>
      <c r="F231" s="12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12"/>
      <c r="B232" s="12"/>
      <c r="C232" s="12"/>
      <c r="D232" s="12"/>
      <c r="E232" s="12"/>
      <c r="F232" s="12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12"/>
      <c r="B233" s="12"/>
      <c r="C233" s="12"/>
      <c r="D233" s="12"/>
      <c r="E233" s="12"/>
      <c r="F233" s="12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12"/>
      <c r="B234" s="12"/>
      <c r="C234" s="12"/>
      <c r="D234" s="12"/>
      <c r="E234" s="12"/>
      <c r="F234" s="12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12"/>
      <c r="B235" s="12"/>
      <c r="C235" s="93"/>
      <c r="D235" s="12"/>
      <c r="E235" s="12"/>
      <c r="F235" s="12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12"/>
      <c r="B236" s="12"/>
      <c r="C236" s="12"/>
      <c r="D236" s="73"/>
      <c r="E236" s="12"/>
      <c r="F236" s="12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12"/>
      <c r="B237" s="12"/>
      <c r="C237" s="12"/>
      <c r="D237" s="12"/>
      <c r="E237" s="12"/>
      <c r="F237" s="12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12"/>
      <c r="B238" s="12"/>
      <c r="C238" s="12"/>
      <c r="D238" s="12"/>
      <c r="E238" s="12"/>
      <c r="F238" s="12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12"/>
      <c r="B239" s="12"/>
      <c r="C239" s="93"/>
      <c r="D239" s="12"/>
      <c r="E239" s="12"/>
      <c r="F239" s="12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12"/>
      <c r="B240" s="12"/>
      <c r="C240" s="12"/>
      <c r="D240" s="12"/>
      <c r="E240" s="12"/>
      <c r="F240" s="12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12"/>
      <c r="B241" s="12"/>
      <c r="C241" s="12"/>
      <c r="D241" s="12"/>
      <c r="E241" s="12"/>
      <c r="F241" s="12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12"/>
      <c r="B242" s="12"/>
      <c r="C242" s="12"/>
      <c r="D242" s="12"/>
      <c r="E242" s="12"/>
      <c r="F242" s="12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12"/>
      <c r="B243" s="12"/>
      <c r="C243" s="12"/>
      <c r="D243" s="12"/>
      <c r="E243" s="12"/>
      <c r="F243" s="12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12"/>
      <c r="B244" s="12"/>
      <c r="C244" s="12"/>
      <c r="D244" s="12"/>
      <c r="E244" s="12"/>
      <c r="F244" s="12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12"/>
      <c r="B245" s="12"/>
      <c r="C245" s="12"/>
      <c r="D245" s="12"/>
      <c r="E245" s="12"/>
      <c r="F245" s="12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12"/>
      <c r="B246" s="12"/>
      <c r="C246" s="12"/>
      <c r="D246" s="12"/>
      <c r="E246" s="12"/>
      <c r="F246" s="12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12"/>
      <c r="B247" s="12"/>
      <c r="C247" s="12"/>
      <c r="D247" s="12"/>
      <c r="E247" s="12"/>
      <c r="F247" s="12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12"/>
      <c r="B248" s="12"/>
      <c r="C248" s="12"/>
      <c r="D248" s="12"/>
      <c r="E248" s="12"/>
      <c r="F248" s="12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12"/>
      <c r="B249" s="12"/>
      <c r="C249" s="12"/>
      <c r="D249" s="12"/>
      <c r="E249" s="12"/>
      <c r="F249" s="12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12"/>
      <c r="B250" s="12"/>
      <c r="C250" s="12"/>
      <c r="D250" s="12"/>
      <c r="E250" s="12"/>
      <c r="F250" s="12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12"/>
      <c r="B251" s="12"/>
      <c r="C251" s="12"/>
      <c r="D251" s="12"/>
      <c r="E251" s="12"/>
      <c r="F251" s="12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12"/>
      <c r="B252" s="12"/>
      <c r="C252" s="12"/>
      <c r="D252" s="12"/>
      <c r="E252" s="12"/>
      <c r="F252" s="12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12"/>
      <c r="B253" s="12"/>
      <c r="C253" s="12"/>
      <c r="D253" s="12"/>
      <c r="E253" s="12"/>
      <c r="F253" s="12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12"/>
      <c r="B254" s="12"/>
      <c r="C254" s="12"/>
      <c r="D254" s="12"/>
      <c r="E254" s="12"/>
      <c r="F254" s="12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12"/>
      <c r="B255" s="12"/>
      <c r="C255" s="12"/>
      <c r="D255" s="12"/>
      <c r="E255" s="12"/>
      <c r="F255" s="12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12"/>
      <c r="B256" s="12"/>
      <c r="C256" s="12"/>
      <c r="D256" s="12"/>
      <c r="E256" s="12"/>
      <c r="F256" s="12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12"/>
      <c r="B257" s="12"/>
      <c r="C257" s="12"/>
      <c r="D257" s="12"/>
      <c r="E257" s="12"/>
      <c r="F257" s="12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12"/>
      <c r="B258" s="12"/>
      <c r="C258" s="12"/>
      <c r="D258" s="12"/>
      <c r="E258" s="12"/>
      <c r="F258" s="12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12"/>
      <c r="B259" s="12"/>
      <c r="C259" s="12"/>
      <c r="D259" s="12"/>
      <c r="E259" s="12"/>
      <c r="F259" s="12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12"/>
      <c r="B260" s="12"/>
      <c r="C260" s="12"/>
      <c r="D260" s="12"/>
      <c r="E260" s="12"/>
      <c r="F260" s="12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12"/>
      <c r="B261" s="12"/>
      <c r="C261" s="12"/>
      <c r="D261" s="12"/>
      <c r="E261" s="12"/>
      <c r="F261" s="12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12"/>
      <c r="B262" s="12"/>
      <c r="C262" s="12"/>
      <c r="D262" s="12"/>
      <c r="E262" s="12"/>
      <c r="F262" s="12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12"/>
      <c r="B263" s="12"/>
      <c r="C263" s="12"/>
      <c r="D263" s="12"/>
      <c r="E263" s="12"/>
      <c r="F263" s="12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12"/>
      <c r="B264" s="12"/>
      <c r="C264" s="12"/>
      <c r="D264" s="12"/>
      <c r="E264" s="12"/>
      <c r="F264" s="12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12"/>
      <c r="B265" s="12"/>
      <c r="C265" s="12"/>
      <c r="D265" s="12"/>
      <c r="E265" s="12"/>
      <c r="F265" s="12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12"/>
      <c r="B266" s="12"/>
      <c r="C266" s="12"/>
      <c r="D266" s="12"/>
      <c r="E266" s="12"/>
      <c r="F266" s="12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12"/>
      <c r="B267" s="12"/>
      <c r="C267" s="12"/>
      <c r="D267" s="12"/>
      <c r="E267" s="12"/>
      <c r="F267" s="12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12"/>
      <c r="B268" s="12"/>
      <c r="C268" s="12"/>
      <c r="D268" s="94"/>
      <c r="E268" s="12"/>
      <c r="F268" s="12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12"/>
      <c r="B269" s="12"/>
      <c r="C269" s="12"/>
      <c r="D269" s="12"/>
      <c r="E269" s="12"/>
      <c r="F269" s="12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12"/>
      <c r="B270" s="12"/>
      <c r="C270" s="12"/>
      <c r="D270" s="12"/>
      <c r="E270" s="12"/>
      <c r="F270" s="12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12"/>
      <c r="B271" s="12"/>
      <c r="C271" s="12"/>
      <c r="D271" s="12"/>
      <c r="E271" s="12"/>
      <c r="F271" s="12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12"/>
      <c r="B272" s="12"/>
      <c r="C272" s="12"/>
      <c r="D272" s="12"/>
      <c r="E272" s="12"/>
      <c r="F272" s="12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12"/>
      <c r="B273" s="12"/>
      <c r="C273" s="12"/>
      <c r="D273" s="12"/>
      <c r="E273" s="12"/>
      <c r="F273" s="12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12"/>
      <c r="B274" s="93"/>
      <c r="C274" s="93"/>
      <c r="D274" s="12"/>
      <c r="E274" s="12"/>
      <c r="F274" s="12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12"/>
      <c r="B275" s="93"/>
      <c r="C275" s="93"/>
      <c r="D275" s="12"/>
      <c r="E275" s="12"/>
      <c r="F275" s="12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12"/>
      <c r="B276" s="12"/>
      <c r="C276" s="12"/>
      <c r="D276" s="12"/>
      <c r="E276" s="12"/>
      <c r="F276" s="12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12"/>
      <c r="B277" s="12"/>
      <c r="C277" s="12"/>
      <c r="D277" s="12"/>
      <c r="E277" s="12"/>
      <c r="F277" s="12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12"/>
      <c r="B278" s="12"/>
      <c r="C278" s="12"/>
      <c r="D278" s="12"/>
      <c r="E278" s="12"/>
      <c r="F278" s="12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12"/>
      <c r="B279" s="12"/>
      <c r="C279" s="12"/>
      <c r="D279" s="12"/>
      <c r="E279" s="12"/>
      <c r="F279" s="12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12"/>
      <c r="B280" s="12"/>
      <c r="C280" s="12"/>
      <c r="D280" s="12"/>
      <c r="E280" s="12"/>
      <c r="F280" s="12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12"/>
      <c r="B281" s="12"/>
      <c r="C281" s="12"/>
      <c r="D281" s="12"/>
      <c r="E281" s="12"/>
      <c r="F281" s="12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12"/>
      <c r="B282" s="12"/>
      <c r="C282" s="12"/>
      <c r="D282" s="12"/>
      <c r="E282" s="12"/>
      <c r="F282" s="12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12"/>
      <c r="B283" s="12"/>
      <c r="C283" s="12"/>
      <c r="D283" s="12"/>
      <c r="E283" s="12"/>
      <c r="F283" s="12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12"/>
      <c r="B284" s="12"/>
      <c r="C284" s="12"/>
      <c r="D284" s="12"/>
      <c r="E284" s="12"/>
      <c r="F284" s="12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12"/>
      <c r="B285" s="12"/>
      <c r="C285" s="12"/>
      <c r="D285" s="12"/>
      <c r="E285" s="12"/>
      <c r="F285" s="12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12"/>
      <c r="B286" s="12"/>
      <c r="C286" s="12"/>
      <c r="D286" s="12"/>
      <c r="E286" s="12"/>
      <c r="F286" s="12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12"/>
      <c r="B287" s="12"/>
      <c r="C287" s="12"/>
      <c r="D287" s="12"/>
      <c r="E287" s="12"/>
      <c r="F287" s="12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12"/>
      <c r="B288" s="12"/>
      <c r="C288" s="12"/>
      <c r="D288" s="12"/>
      <c r="E288" s="12"/>
      <c r="F288" s="12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12"/>
      <c r="B289" s="12"/>
      <c r="C289" s="12"/>
      <c r="D289" s="12"/>
      <c r="E289" s="12"/>
      <c r="F289" s="12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12"/>
      <c r="B290" s="12"/>
      <c r="C290" s="12"/>
      <c r="D290" s="12"/>
      <c r="E290" s="12"/>
      <c r="F290" s="12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:id="rId1" ref="D2"/>
    <hyperlink r:id="rId2" ref="D3"/>
    <hyperlink r:id="rId3" ref="D4"/>
    <hyperlink r:id="rId4" ref="H4"/>
    <hyperlink r:id="rId5" ref="D5"/>
    <hyperlink r:id="rId6" ref="H5"/>
    <hyperlink r:id="rId7" ref="D6"/>
    <hyperlink r:id="rId8" ref="H6"/>
    <hyperlink r:id="rId9" ref="H7"/>
    <hyperlink r:id="rId10" ref="H8"/>
    <hyperlink r:id="rId11" ref="D9"/>
    <hyperlink r:id="rId12" ref="H9"/>
    <hyperlink r:id="rId13" ref="D10"/>
    <hyperlink r:id="rId14" ref="H10"/>
    <hyperlink r:id="rId15" ref="D11"/>
    <hyperlink r:id="rId16" ref="D12"/>
    <hyperlink r:id="rId17" ref="H12"/>
    <hyperlink r:id="rId18" ref="D13"/>
    <hyperlink r:id="rId19" ref="H13"/>
    <hyperlink r:id="rId20" ref="H14"/>
    <hyperlink r:id="rId21" ref="D15"/>
    <hyperlink r:id="rId22" ref="H15"/>
    <hyperlink r:id="rId23" ref="H16"/>
    <hyperlink r:id="rId24" ref="D17"/>
    <hyperlink r:id="rId25" ref="H17"/>
    <hyperlink r:id="rId26" ref="D18"/>
    <hyperlink r:id="rId27" ref="H18"/>
    <hyperlink r:id="rId28" ref="D19"/>
    <hyperlink r:id="rId29" ref="H19"/>
    <hyperlink r:id="rId30" ref="D20"/>
    <hyperlink r:id="rId31" ref="H20"/>
    <hyperlink r:id="rId32" ref="D21"/>
    <hyperlink r:id="rId33" ref="H21"/>
    <hyperlink r:id="rId34" ref="D22"/>
    <hyperlink r:id="rId35" ref="H22"/>
    <hyperlink r:id="rId36" ref="D23"/>
    <hyperlink r:id="rId37" ref="D24"/>
    <hyperlink r:id="rId38" ref="H24"/>
    <hyperlink r:id="rId39" ref="H25"/>
    <hyperlink r:id="rId40" ref="D26"/>
    <hyperlink r:id="rId41" ref="H26"/>
    <hyperlink r:id="rId42" ref="D27"/>
    <hyperlink r:id="rId43" ref="H27"/>
    <hyperlink r:id="rId44" ref="D28"/>
    <hyperlink r:id="rId45" ref="H29"/>
    <hyperlink r:id="rId46" ref="D30"/>
    <hyperlink r:id="rId47" ref="D31"/>
    <hyperlink r:id="rId48" ref="D32"/>
    <hyperlink r:id="rId49" ref="D33"/>
    <hyperlink r:id="rId50" ref="D34"/>
    <hyperlink r:id="rId51" ref="H34"/>
    <hyperlink r:id="rId52" ref="D35"/>
    <hyperlink r:id="rId53" ref="H35"/>
    <hyperlink r:id="rId54" ref="D36"/>
    <hyperlink r:id="rId55" ref="H36"/>
    <hyperlink r:id="rId56" ref="D37"/>
    <hyperlink r:id="rId57" ref="H37"/>
    <hyperlink r:id="rId58" ref="D38"/>
    <hyperlink r:id="rId59" ref="H38"/>
    <hyperlink r:id="rId60" ref="H39"/>
    <hyperlink r:id="rId61" ref="D40"/>
    <hyperlink r:id="rId62" ref="H40"/>
    <hyperlink r:id="rId63" ref="H41"/>
    <hyperlink r:id="rId64" ref="D42"/>
    <hyperlink r:id="rId65" ref="H42"/>
    <hyperlink r:id="rId66" ref="H43"/>
    <hyperlink r:id="rId67" ref="D44"/>
    <hyperlink r:id="rId68" ref="H44"/>
    <hyperlink r:id="rId69" ref="D45"/>
    <hyperlink r:id="rId70" ref="H45"/>
    <hyperlink r:id="rId71" ref="H46"/>
    <hyperlink r:id="rId72" ref="D47"/>
    <hyperlink r:id="rId73" ref="D48"/>
    <hyperlink r:id="rId74" ref="H48"/>
    <hyperlink r:id="rId75" ref="H49"/>
    <hyperlink r:id="rId76" ref="H50"/>
    <hyperlink r:id="rId77" ref="H51"/>
    <hyperlink r:id="rId78" ref="H52"/>
    <hyperlink r:id="rId79" ref="H54"/>
    <hyperlink r:id="rId80" ref="H55"/>
    <hyperlink r:id="rId81" ref="H57"/>
    <hyperlink r:id="rId82" ref="H59"/>
    <hyperlink r:id="rId83" ref="H60"/>
    <hyperlink r:id="rId84" ref="H62"/>
    <hyperlink r:id="rId85" ref="H63"/>
    <hyperlink r:id="rId86" ref="H64"/>
    <hyperlink r:id="rId87" ref="H65"/>
    <hyperlink r:id="rId88" ref="H66"/>
    <hyperlink r:id="rId89" ref="H67"/>
    <hyperlink r:id="rId90" ref="H68"/>
    <hyperlink r:id="rId91" ref="H69"/>
    <hyperlink r:id="rId92" ref="H70"/>
    <hyperlink r:id="rId93" ref="H71"/>
    <hyperlink r:id="rId94" ref="H72"/>
    <hyperlink r:id="rId95" ref="D73"/>
    <hyperlink r:id="rId96" ref="H73"/>
    <hyperlink r:id="rId97" ref="H74"/>
    <hyperlink r:id="rId98" ref="D75"/>
    <hyperlink r:id="rId99" ref="H75"/>
    <hyperlink r:id="rId100" ref="D83"/>
    <hyperlink r:id="rId101" ref="D84"/>
    <hyperlink r:id="rId102" ref="H84"/>
    <hyperlink r:id="rId103" ref="D85"/>
    <hyperlink r:id="rId104" ref="H85"/>
    <hyperlink r:id="rId105" ref="D86"/>
    <hyperlink r:id="rId106" ref="H86"/>
    <hyperlink r:id="rId107" ref="D87"/>
    <hyperlink r:id="rId108" ref="H87"/>
    <hyperlink r:id="rId109" ref="H88"/>
    <hyperlink r:id="rId110" ref="H89"/>
    <hyperlink r:id="rId111" ref="H90"/>
    <hyperlink r:id="rId112" ref="D91"/>
    <hyperlink r:id="rId113" ref="H91"/>
    <hyperlink r:id="rId114" ref="H92"/>
    <hyperlink r:id="rId115" ref="H93"/>
  </hyperlinks>
  <printOptions/>
  <pageMargins bottom="0.75" footer="0.0" header="0.0" left="0.7" right="0.7" top="0.75"/>
  <pageSetup paperSize="9" scale="54" orientation="landscape"/>
  <drawing r:id="rId116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1.22" defaultRowHeight="15.0"/>
  <cols>
    <col customWidth="1" min="1" max="1" width="11.11"/>
    <col customWidth="1" min="2" max="2" width="27.11"/>
    <col customWidth="1" min="3" max="3" width="16.67"/>
    <col customWidth="1" min="4" max="4" width="23.44"/>
    <col customWidth="1" min="5" max="5" width="18.0"/>
    <col customWidth="1" min="6" max="7" width="11.11"/>
    <col customWidth="1" min="8" max="8" width="42.11"/>
    <col customWidth="1" min="9" max="9" width="23.11"/>
    <col customWidth="1" min="10" max="26" width="11.11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8" t="s">
        <v>221</v>
      </c>
      <c r="I1" s="28" t="s">
        <v>8</v>
      </c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29">
        <v>1.0</v>
      </c>
      <c r="B2" s="95" t="s">
        <v>728</v>
      </c>
      <c r="C2" s="7" t="s">
        <v>729</v>
      </c>
      <c r="D2" s="31" t="s">
        <v>730</v>
      </c>
      <c r="E2" s="7">
        <v>3.59899988964E11</v>
      </c>
      <c r="F2" s="7"/>
      <c r="G2" s="7" t="s">
        <v>731</v>
      </c>
      <c r="H2" s="7" t="s">
        <v>732</v>
      </c>
      <c r="I2" s="6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29">
        <v>2.0</v>
      </c>
      <c r="B3" s="95" t="s">
        <v>733</v>
      </c>
      <c r="C3" s="7" t="s">
        <v>734</v>
      </c>
      <c r="D3" s="31" t="s">
        <v>735</v>
      </c>
      <c r="E3" s="7">
        <v>3.5986821052E10</v>
      </c>
      <c r="F3" s="7"/>
      <c r="G3" s="7" t="s">
        <v>731</v>
      </c>
      <c r="H3" s="7" t="s">
        <v>736</v>
      </c>
      <c r="I3" s="6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29">
        <v>3.0</v>
      </c>
      <c r="B4" s="95" t="s">
        <v>737</v>
      </c>
      <c r="C4" s="7" t="s">
        <v>738</v>
      </c>
      <c r="D4" s="31" t="s">
        <v>739</v>
      </c>
      <c r="E4" s="7" t="s">
        <v>740</v>
      </c>
      <c r="F4" s="7"/>
      <c r="G4" s="7" t="s">
        <v>731</v>
      </c>
      <c r="H4" s="7" t="s">
        <v>741</v>
      </c>
      <c r="I4" s="6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29">
        <v>4.0</v>
      </c>
      <c r="B5" s="95" t="s">
        <v>742</v>
      </c>
      <c r="C5" s="7" t="s">
        <v>743</v>
      </c>
      <c r="D5" s="31" t="s">
        <v>744</v>
      </c>
      <c r="E5" s="7">
        <v>3.59888832241E11</v>
      </c>
      <c r="F5" s="7"/>
      <c r="G5" s="7" t="s">
        <v>731</v>
      </c>
      <c r="H5" s="7" t="s">
        <v>745</v>
      </c>
      <c r="I5" s="6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29">
        <v>5.0</v>
      </c>
      <c r="B6" s="7" t="s">
        <v>746</v>
      </c>
      <c r="C6" s="7" t="s">
        <v>747</v>
      </c>
      <c r="D6" s="7" t="s">
        <v>748</v>
      </c>
      <c r="E6" s="7">
        <v>3.59879999808E11</v>
      </c>
      <c r="F6" s="7"/>
      <c r="G6" s="7" t="s">
        <v>731</v>
      </c>
      <c r="H6" s="7" t="s">
        <v>749</v>
      </c>
      <c r="I6" s="8" t="s">
        <v>106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>
      <c r="A7" s="29">
        <v>6.0</v>
      </c>
      <c r="B7" s="7" t="s">
        <v>750</v>
      </c>
      <c r="C7" s="7" t="s">
        <v>751</v>
      </c>
      <c r="D7" s="7" t="s">
        <v>752</v>
      </c>
      <c r="E7" s="7"/>
      <c r="F7" s="7"/>
      <c r="G7" s="7" t="s">
        <v>731</v>
      </c>
      <c r="H7" s="7" t="s">
        <v>753</v>
      </c>
      <c r="I7" s="8" t="s">
        <v>754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29">
        <v>7.0</v>
      </c>
      <c r="B8" s="7" t="s">
        <v>755</v>
      </c>
      <c r="C8" s="7" t="s">
        <v>756</v>
      </c>
      <c r="D8" s="7" t="s">
        <v>757</v>
      </c>
      <c r="E8" s="7"/>
      <c r="F8" s="7"/>
      <c r="G8" s="7" t="s">
        <v>731</v>
      </c>
      <c r="H8" s="7" t="s">
        <v>758</v>
      </c>
      <c r="I8" s="8" t="s">
        <v>204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>
      <c r="A9" s="29">
        <v>8.0</v>
      </c>
      <c r="B9" s="7" t="s">
        <v>759</v>
      </c>
      <c r="C9" s="7" t="s">
        <v>760</v>
      </c>
      <c r="D9" s="7" t="s">
        <v>761</v>
      </c>
      <c r="E9" s="7"/>
      <c r="F9" s="7"/>
      <c r="G9" s="7" t="s">
        <v>731</v>
      </c>
      <c r="H9" s="7" t="s">
        <v>762</v>
      </c>
      <c r="I9" s="8" t="s">
        <v>763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>
      <c r="A10" s="29">
        <v>9.0</v>
      </c>
      <c r="B10" s="7" t="s">
        <v>764</v>
      </c>
      <c r="C10" s="7" t="s">
        <v>765</v>
      </c>
      <c r="D10" s="7" t="s">
        <v>766</v>
      </c>
      <c r="E10" s="7"/>
      <c r="F10" s="7"/>
      <c r="G10" s="7" t="s">
        <v>731</v>
      </c>
      <c r="H10" s="7"/>
      <c r="I10" s="6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>
      <c r="A11" s="4"/>
      <c r="B11" s="12"/>
      <c r="C11" s="12"/>
      <c r="D11" s="12"/>
      <c r="E11" s="12"/>
      <c r="F11" s="12"/>
      <c r="G11" s="12"/>
      <c r="H11" s="12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>
      <c r="A12" s="4"/>
      <c r="B12" s="12"/>
      <c r="C12" s="12"/>
      <c r="D12" s="12"/>
      <c r="E12" s="12"/>
      <c r="F12" s="12"/>
      <c r="G12" s="12"/>
      <c r="H12" s="12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>
      <c r="A13" s="1" t="s">
        <v>0</v>
      </c>
      <c r="B13" s="96"/>
      <c r="C13" s="96" t="s">
        <v>2</v>
      </c>
      <c r="D13" s="96" t="s">
        <v>3</v>
      </c>
      <c r="E13" s="96" t="s">
        <v>4</v>
      </c>
      <c r="F13" s="97" t="s">
        <v>5</v>
      </c>
      <c r="G13" s="96" t="s">
        <v>6</v>
      </c>
      <c r="H13" s="96" t="s">
        <v>7</v>
      </c>
      <c r="I13" s="2" t="s">
        <v>8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>
      <c r="A14" s="29">
        <v>9.0</v>
      </c>
      <c r="B14" s="95"/>
      <c r="C14" s="7" t="s">
        <v>767</v>
      </c>
      <c r="D14" s="31" t="s">
        <v>768</v>
      </c>
      <c r="E14" s="7">
        <v>3.59889235559E11</v>
      </c>
      <c r="F14" s="7"/>
      <c r="G14" s="7" t="s">
        <v>731</v>
      </c>
      <c r="H14" s="7"/>
      <c r="I14" s="6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29">
        <v>10.0</v>
      </c>
      <c r="B15" s="95"/>
      <c r="C15" s="7" t="s">
        <v>769</v>
      </c>
      <c r="D15" s="31" t="s">
        <v>770</v>
      </c>
      <c r="E15" s="7" t="s">
        <v>771</v>
      </c>
      <c r="F15" s="7"/>
      <c r="G15" s="7" t="s">
        <v>731</v>
      </c>
      <c r="H15" s="7"/>
      <c r="I15" s="6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>
      <c r="A16" s="29">
        <v>11.0</v>
      </c>
      <c r="B16" s="95"/>
      <c r="C16" s="95" t="s">
        <v>772</v>
      </c>
      <c r="D16" s="31" t="s">
        <v>773</v>
      </c>
      <c r="E16" s="7">
        <v>3.59888231329E11</v>
      </c>
      <c r="F16" s="7"/>
      <c r="G16" s="7" t="s">
        <v>731</v>
      </c>
      <c r="H16" s="7"/>
      <c r="I16" s="6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29">
        <v>12.0</v>
      </c>
      <c r="B17" s="95"/>
      <c r="C17" s="7" t="s">
        <v>283</v>
      </c>
      <c r="D17" s="31" t="s">
        <v>774</v>
      </c>
      <c r="E17" s="7">
        <v>3.5988803866E10</v>
      </c>
      <c r="F17" s="7"/>
      <c r="G17" s="7" t="s">
        <v>731</v>
      </c>
      <c r="H17" s="7"/>
      <c r="I17" s="6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>
      <c r="A18" s="29">
        <v>13.0</v>
      </c>
      <c r="B18" s="7"/>
      <c r="C18" s="7" t="s">
        <v>775</v>
      </c>
      <c r="D18" s="7" t="s">
        <v>776</v>
      </c>
      <c r="E18" s="7">
        <v>3.59899883225E11</v>
      </c>
      <c r="F18" s="7"/>
      <c r="G18" s="7" t="s">
        <v>731</v>
      </c>
      <c r="H18" s="7"/>
      <c r="I18" s="8" t="s">
        <v>777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29">
        <v>14.0</v>
      </c>
      <c r="B19" s="7"/>
      <c r="C19" s="7" t="s">
        <v>778</v>
      </c>
      <c r="D19" s="7" t="s">
        <v>779</v>
      </c>
      <c r="E19" s="7"/>
      <c r="F19" s="7"/>
      <c r="G19" s="7" t="s">
        <v>731</v>
      </c>
      <c r="H19" s="7"/>
      <c r="I19" s="8" t="s">
        <v>780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>
      <c r="A20" s="29">
        <v>15.0</v>
      </c>
      <c r="B20" s="7"/>
      <c r="C20" s="7" t="s">
        <v>781</v>
      </c>
      <c r="D20" s="7" t="s">
        <v>782</v>
      </c>
      <c r="E20" s="7"/>
      <c r="F20" s="7"/>
      <c r="G20" s="7" t="s">
        <v>731</v>
      </c>
      <c r="H20" s="7"/>
      <c r="I20" s="7" t="s">
        <v>783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29">
        <v>16.0</v>
      </c>
      <c r="B21" s="7"/>
      <c r="C21" s="7" t="s">
        <v>784</v>
      </c>
      <c r="D21" s="7" t="s">
        <v>785</v>
      </c>
      <c r="E21" s="7"/>
      <c r="F21" s="7"/>
      <c r="G21" s="7" t="s">
        <v>731</v>
      </c>
      <c r="H21" s="7"/>
      <c r="I21" s="8" t="s">
        <v>786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29">
        <v>17.0</v>
      </c>
      <c r="B22" s="7"/>
      <c r="C22" s="7" t="s">
        <v>787</v>
      </c>
      <c r="D22" s="7" t="s">
        <v>788</v>
      </c>
      <c r="E22" s="7"/>
      <c r="F22" s="7"/>
      <c r="G22" s="7" t="s">
        <v>731</v>
      </c>
      <c r="H22" s="7"/>
      <c r="I22" s="8" t="s">
        <v>789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29">
        <v>18.0</v>
      </c>
      <c r="B23" s="7"/>
      <c r="C23" s="7" t="s">
        <v>790</v>
      </c>
      <c r="D23" s="7" t="s">
        <v>791</v>
      </c>
      <c r="E23" s="7"/>
      <c r="F23" s="7"/>
      <c r="G23" s="7" t="s">
        <v>731</v>
      </c>
      <c r="H23" s="7"/>
      <c r="I23" s="8" t="s">
        <v>789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29">
        <v>19.0</v>
      </c>
      <c r="B24" s="7"/>
      <c r="C24" s="7" t="s">
        <v>792</v>
      </c>
      <c r="D24" s="7" t="s">
        <v>793</v>
      </c>
      <c r="E24" s="7"/>
      <c r="F24" s="7"/>
      <c r="G24" s="7" t="s">
        <v>731</v>
      </c>
      <c r="H24" s="7"/>
      <c r="I24" s="8" t="s">
        <v>794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29">
        <v>20.0</v>
      </c>
      <c r="B25" s="7"/>
      <c r="C25" s="7" t="s">
        <v>795</v>
      </c>
      <c r="D25" s="7" t="s">
        <v>796</v>
      </c>
      <c r="E25" s="7"/>
      <c r="F25" s="7"/>
      <c r="G25" s="7" t="s">
        <v>731</v>
      </c>
      <c r="H25" s="7"/>
      <c r="I25" s="8" t="s">
        <v>797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29">
        <v>21.0</v>
      </c>
      <c r="B26" s="6"/>
      <c r="C26" s="6" t="s">
        <v>798</v>
      </c>
      <c r="D26" s="6" t="s">
        <v>799</v>
      </c>
      <c r="E26" s="6"/>
      <c r="F26" s="98" t="s">
        <v>5</v>
      </c>
      <c r="G26" s="7" t="s">
        <v>731</v>
      </c>
      <c r="H26" s="6"/>
      <c r="I26" s="6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29">
        <v>22.0</v>
      </c>
      <c r="B27" s="6"/>
      <c r="C27" s="6" t="s">
        <v>800</v>
      </c>
      <c r="D27" s="6" t="s">
        <v>801</v>
      </c>
      <c r="E27" s="6"/>
      <c r="F27" s="6"/>
      <c r="G27" s="7" t="s">
        <v>731</v>
      </c>
      <c r="H27" s="6"/>
      <c r="I27" s="6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29">
        <v>23.0</v>
      </c>
      <c r="B28" s="6"/>
      <c r="C28" s="6"/>
      <c r="D28" s="6" t="s">
        <v>802</v>
      </c>
      <c r="E28" s="6"/>
      <c r="F28" s="6"/>
      <c r="G28" s="7" t="s">
        <v>731</v>
      </c>
      <c r="H28" s="6"/>
      <c r="I28" s="6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44">
        <v>24.0</v>
      </c>
      <c r="B29" s="17" t="s">
        <v>803</v>
      </c>
      <c r="C29" s="17" t="s">
        <v>804</v>
      </c>
      <c r="D29" s="99" t="s">
        <v>805</v>
      </c>
      <c r="E29" s="99" t="s">
        <v>806</v>
      </c>
      <c r="F29" s="6"/>
      <c r="G29" s="18" t="s">
        <v>731</v>
      </c>
      <c r="H29" s="19" t="s">
        <v>807</v>
      </c>
      <c r="I29" s="6"/>
      <c r="J29" s="100" t="s">
        <v>808</v>
      </c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:id="rId1" ref="H29"/>
  </hyperlinks>
  <printOptions/>
  <pageMargins bottom="0.75" footer="0.0" header="0.0" left="0.7" right="0.7" top="0.75"/>
  <pageSetup orientation="landscape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1.22" defaultRowHeight="15.0"/>
  <cols>
    <col customWidth="1" min="1" max="1" width="11.11"/>
    <col customWidth="1" min="2" max="2" width="24.33"/>
    <col customWidth="1" min="3" max="3" width="21.0"/>
    <col customWidth="1" min="4" max="4" width="29.33"/>
    <col customWidth="1" min="5" max="5" width="17.44"/>
    <col customWidth="1" min="6" max="7" width="11.11"/>
    <col customWidth="1" min="8" max="8" width="31.78"/>
    <col customWidth="1" min="9" max="9" width="23.0"/>
    <col customWidth="1" min="10" max="26" width="11.11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8" t="s">
        <v>221</v>
      </c>
      <c r="I1" s="28" t="s">
        <v>8</v>
      </c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29">
        <v>1.0</v>
      </c>
      <c r="B2" s="30" t="s">
        <v>809</v>
      </c>
      <c r="C2" s="6" t="s">
        <v>810</v>
      </c>
      <c r="D2" s="51" t="s">
        <v>811</v>
      </c>
      <c r="E2" s="6">
        <v>9.98700633E8</v>
      </c>
      <c r="F2" s="6"/>
      <c r="G2" s="6" t="s">
        <v>812</v>
      </c>
      <c r="H2" s="6" t="s">
        <v>813</v>
      </c>
      <c r="I2" s="6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29">
        <v>2.0</v>
      </c>
      <c r="B3" s="6" t="s">
        <v>814</v>
      </c>
      <c r="C3" s="6" t="s">
        <v>815</v>
      </c>
      <c r="D3" s="7" t="s">
        <v>816</v>
      </c>
      <c r="E3" s="6">
        <v>5.6998838391E10</v>
      </c>
      <c r="F3" s="6"/>
      <c r="G3" s="6" t="s">
        <v>812</v>
      </c>
      <c r="H3" s="6" t="s">
        <v>817</v>
      </c>
      <c r="I3" s="6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29">
        <v>3.0</v>
      </c>
      <c r="B4" s="6" t="s">
        <v>818</v>
      </c>
      <c r="C4" s="6" t="s">
        <v>819</v>
      </c>
      <c r="D4" s="7" t="s">
        <v>820</v>
      </c>
      <c r="E4" s="6" t="s">
        <v>821</v>
      </c>
      <c r="F4" s="6"/>
      <c r="G4" s="6" t="s">
        <v>812</v>
      </c>
      <c r="H4" s="6" t="s">
        <v>822</v>
      </c>
      <c r="I4" s="6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29">
        <v>6.0</v>
      </c>
      <c r="B5" s="6" t="s">
        <v>823</v>
      </c>
      <c r="C5" s="7" t="s">
        <v>824</v>
      </c>
      <c r="D5" s="53" t="s">
        <v>825</v>
      </c>
      <c r="E5" s="6"/>
      <c r="F5" s="6"/>
      <c r="G5" s="6"/>
      <c r="H5" s="7" t="s">
        <v>826</v>
      </c>
      <c r="I5" s="7" t="s">
        <v>827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29">
        <v>4.0</v>
      </c>
      <c r="B6" s="6" t="s">
        <v>828</v>
      </c>
      <c r="C6" s="6" t="s">
        <v>829</v>
      </c>
      <c r="D6" s="7" t="s">
        <v>830</v>
      </c>
      <c r="E6" s="6">
        <v>5.6998639956E10</v>
      </c>
      <c r="F6" s="13" t="s">
        <v>5</v>
      </c>
      <c r="G6" s="6" t="s">
        <v>812</v>
      </c>
      <c r="H6" s="6" t="s">
        <v>831</v>
      </c>
      <c r="I6" s="6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>
      <c r="A7" s="29">
        <v>5.0</v>
      </c>
      <c r="B7" s="6" t="s">
        <v>832</v>
      </c>
      <c r="C7" s="6" t="s">
        <v>833</v>
      </c>
      <c r="D7" s="7" t="s">
        <v>834</v>
      </c>
      <c r="E7" s="6">
        <v>5.6998739734E10</v>
      </c>
      <c r="F7" s="13" t="s">
        <v>5</v>
      </c>
      <c r="G7" s="6" t="s">
        <v>812</v>
      </c>
      <c r="H7" s="6" t="s">
        <v>835</v>
      </c>
      <c r="I7" s="6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29">
        <v>6.0</v>
      </c>
      <c r="B8" s="6" t="s">
        <v>836</v>
      </c>
      <c r="C8" s="6" t="s">
        <v>837</v>
      </c>
      <c r="D8" s="6" t="s">
        <v>838</v>
      </c>
      <c r="E8" s="6"/>
      <c r="F8" s="6"/>
      <c r="G8" s="6" t="s">
        <v>812</v>
      </c>
      <c r="H8" s="6"/>
      <c r="I8" s="6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>
      <c r="A11" s="1" t="s">
        <v>0</v>
      </c>
      <c r="B11" s="96"/>
      <c r="C11" s="96" t="s">
        <v>2</v>
      </c>
      <c r="D11" s="96" t="s">
        <v>3</v>
      </c>
      <c r="E11" s="96" t="s">
        <v>4</v>
      </c>
      <c r="F11" s="97" t="s">
        <v>5</v>
      </c>
      <c r="G11" s="96" t="s">
        <v>6</v>
      </c>
      <c r="H11" s="96" t="s">
        <v>7</v>
      </c>
      <c r="I11" s="2" t="s">
        <v>8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>
      <c r="A12" s="29">
        <v>7.0</v>
      </c>
      <c r="B12" s="6"/>
      <c r="C12" s="6" t="s">
        <v>839</v>
      </c>
      <c r="D12" s="7" t="s">
        <v>840</v>
      </c>
      <c r="E12" s="6" t="s">
        <v>841</v>
      </c>
      <c r="F12" s="6"/>
      <c r="G12" s="6" t="s">
        <v>812</v>
      </c>
      <c r="H12" s="6"/>
      <c r="I12" s="6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>
      <c r="A13" s="29">
        <v>8.0</v>
      </c>
      <c r="B13" s="6"/>
      <c r="C13" s="6" t="s">
        <v>842</v>
      </c>
      <c r="D13" s="7" t="s">
        <v>843</v>
      </c>
      <c r="E13" s="6">
        <v>9.9432421E8</v>
      </c>
      <c r="F13" s="6"/>
      <c r="G13" s="6" t="s">
        <v>812</v>
      </c>
      <c r="H13" s="6"/>
      <c r="I13" s="6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>
      <c r="A14" s="29">
        <v>9.0</v>
      </c>
      <c r="B14" s="6"/>
      <c r="C14" s="6" t="s">
        <v>844</v>
      </c>
      <c r="D14" s="7" t="s">
        <v>845</v>
      </c>
      <c r="E14" s="6" t="s">
        <v>846</v>
      </c>
      <c r="F14" s="6"/>
      <c r="G14" s="6" t="s">
        <v>812</v>
      </c>
      <c r="H14" s="6"/>
      <c r="I14" s="6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29">
        <v>10.0</v>
      </c>
      <c r="B15" s="6"/>
      <c r="C15" s="6" t="s">
        <v>847</v>
      </c>
      <c r="D15" s="7" t="s">
        <v>848</v>
      </c>
      <c r="E15" s="6">
        <v>5.6945331601E10</v>
      </c>
      <c r="F15" s="6"/>
      <c r="G15" s="6" t="s">
        <v>812</v>
      </c>
      <c r="H15" s="6"/>
      <c r="I15" s="6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44">
        <v>11.0</v>
      </c>
      <c r="B16" s="18" t="s">
        <v>849</v>
      </c>
      <c r="C16" s="18" t="s">
        <v>850</v>
      </c>
      <c r="D16" s="18" t="s">
        <v>851</v>
      </c>
      <c r="E16" s="18" t="s">
        <v>852</v>
      </c>
      <c r="F16" s="6"/>
      <c r="G16" s="18" t="s">
        <v>812</v>
      </c>
      <c r="H16" s="19" t="s">
        <v>853</v>
      </c>
      <c r="I16" s="25" t="s">
        <v>854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44">
        <v>12.0</v>
      </c>
      <c r="B17" s="18" t="s">
        <v>855</v>
      </c>
      <c r="C17" s="18" t="s">
        <v>856</v>
      </c>
      <c r="D17" s="18" t="s">
        <v>857</v>
      </c>
      <c r="E17" s="18" t="s">
        <v>858</v>
      </c>
      <c r="F17" s="6"/>
      <c r="G17" s="18" t="s">
        <v>812</v>
      </c>
      <c r="H17" s="19" t="s">
        <v>859</v>
      </c>
      <c r="I17" s="6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>
      <c r="A18" s="59">
        <v>13.0</v>
      </c>
      <c r="B18" s="26" t="s">
        <v>860</v>
      </c>
      <c r="C18" s="26" t="s">
        <v>861</v>
      </c>
      <c r="D18" s="60" t="s">
        <v>862</v>
      </c>
      <c r="E18" s="27" t="s">
        <v>863</v>
      </c>
      <c r="F18" s="4"/>
      <c r="G18" s="25" t="s">
        <v>812</v>
      </c>
      <c r="H18" s="62" t="s">
        <v>864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:id="rId1" ref="H16"/>
    <hyperlink r:id="rId2" ref="H17"/>
    <hyperlink r:id="rId3" ref="D18"/>
    <hyperlink r:id="rId4" ref="H18"/>
  </hyperlinks>
  <printOptions/>
  <pageMargins bottom="0.75" footer="0.0" header="0.0" left="0.7" right="0.7" top="0.75"/>
  <pageSetup orientation="landscape"/>
  <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1.22" defaultRowHeight="15.0"/>
  <cols>
    <col customWidth="1" min="1" max="1" width="11.11"/>
    <col customWidth="1" min="2" max="2" width="37.67"/>
    <col customWidth="1" min="3" max="3" width="21.11"/>
    <col customWidth="1" min="4" max="4" width="33.44"/>
    <col customWidth="1" min="5" max="5" width="15.44"/>
    <col customWidth="1" min="6" max="6" width="11.67"/>
    <col customWidth="1" min="7" max="7" width="22.78"/>
    <col customWidth="1" min="8" max="8" width="42.67"/>
    <col customWidth="1" min="9" max="9" width="22.67"/>
    <col customWidth="1" min="10" max="26" width="11.11"/>
  </cols>
  <sheetData>
    <row r="1">
      <c r="A1" s="75" t="s">
        <v>0</v>
      </c>
      <c r="B1" s="96" t="s">
        <v>1</v>
      </c>
      <c r="C1" s="96" t="s">
        <v>2</v>
      </c>
      <c r="D1" s="96" t="s">
        <v>3</v>
      </c>
      <c r="E1" s="96" t="s">
        <v>4</v>
      </c>
      <c r="F1" s="96" t="s">
        <v>5</v>
      </c>
      <c r="G1" s="96" t="s">
        <v>6</v>
      </c>
      <c r="H1" s="101" t="s">
        <v>221</v>
      </c>
      <c r="I1" s="101" t="s">
        <v>8</v>
      </c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>
      <c r="A2" s="102">
        <v>1.0</v>
      </c>
      <c r="B2" s="7" t="s">
        <v>865</v>
      </c>
      <c r="C2" s="7" t="s">
        <v>866</v>
      </c>
      <c r="D2" s="7" t="s">
        <v>867</v>
      </c>
      <c r="E2" s="7">
        <v>7.83021901E8</v>
      </c>
      <c r="F2" s="7"/>
      <c r="G2" s="7" t="s">
        <v>868</v>
      </c>
      <c r="H2" s="7" t="s">
        <v>869</v>
      </c>
      <c r="I2" s="7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>
      <c r="A3" s="5">
        <v>2.0</v>
      </c>
      <c r="B3" s="7" t="s">
        <v>870</v>
      </c>
      <c r="C3" s="7" t="s">
        <v>871</v>
      </c>
      <c r="D3" s="7" t="s">
        <v>872</v>
      </c>
      <c r="E3" s="7" t="s">
        <v>873</v>
      </c>
      <c r="F3" s="7"/>
      <c r="G3" s="7" t="s">
        <v>868</v>
      </c>
      <c r="H3" s="7" t="s">
        <v>874</v>
      </c>
      <c r="I3" s="7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>
      <c r="A4" s="5">
        <v>3.0</v>
      </c>
      <c r="B4" s="7" t="s">
        <v>875</v>
      </c>
      <c r="C4" s="7" t="s">
        <v>876</v>
      </c>
      <c r="D4" s="7" t="s">
        <v>877</v>
      </c>
      <c r="E4" s="7">
        <v>6.87328654E8</v>
      </c>
      <c r="F4" s="7"/>
      <c r="G4" s="7" t="s">
        <v>868</v>
      </c>
      <c r="H4" s="7" t="s">
        <v>878</v>
      </c>
      <c r="I4" s="7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>
      <c r="A5" s="5">
        <v>4.0</v>
      </c>
      <c r="B5" s="7" t="s">
        <v>879</v>
      </c>
      <c r="C5" s="7" t="s">
        <v>880</v>
      </c>
      <c r="D5" s="7" t="s">
        <v>881</v>
      </c>
      <c r="E5" s="7">
        <v>5.63730874E8</v>
      </c>
      <c r="F5" s="7"/>
      <c r="G5" s="7" t="s">
        <v>868</v>
      </c>
      <c r="H5" s="7" t="s">
        <v>882</v>
      </c>
      <c r="I5" s="7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>
      <c r="A6" s="5">
        <v>5.0</v>
      </c>
      <c r="B6" s="103" t="s">
        <v>883</v>
      </c>
      <c r="C6" s="7" t="s">
        <v>884</v>
      </c>
      <c r="D6" s="7" t="s">
        <v>885</v>
      </c>
      <c r="E6" s="7">
        <v>6.31130759E8</v>
      </c>
      <c r="F6" s="7"/>
      <c r="G6" s="7" t="s">
        <v>868</v>
      </c>
      <c r="H6" s="7"/>
      <c r="I6" s="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>
      <c r="A7" s="5">
        <v>6.0</v>
      </c>
      <c r="B7" s="7" t="s">
        <v>886</v>
      </c>
      <c r="C7" s="8" t="s">
        <v>887</v>
      </c>
      <c r="D7" s="8" t="s">
        <v>888</v>
      </c>
      <c r="E7" s="8">
        <v>6.2488107E8</v>
      </c>
      <c r="F7" s="7"/>
      <c r="G7" s="7" t="s">
        <v>868</v>
      </c>
      <c r="H7" s="8" t="s">
        <v>889</v>
      </c>
      <c r="I7" s="8" t="s">
        <v>890</v>
      </c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>
      <c r="A8" s="5">
        <v>7.0</v>
      </c>
      <c r="B8" s="7" t="s">
        <v>891</v>
      </c>
      <c r="C8" s="8" t="s">
        <v>892</v>
      </c>
      <c r="D8" s="8" t="s">
        <v>893</v>
      </c>
      <c r="E8" s="8"/>
      <c r="F8" s="7"/>
      <c r="G8" s="7" t="s">
        <v>868</v>
      </c>
      <c r="H8" s="8" t="s">
        <v>894</v>
      </c>
      <c r="I8" s="8" t="s">
        <v>895</v>
      </c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>
      <c r="A9" s="5">
        <v>8.0</v>
      </c>
      <c r="B9" s="7" t="s">
        <v>896</v>
      </c>
      <c r="C9" s="8" t="s">
        <v>897</v>
      </c>
      <c r="D9" s="8" t="s">
        <v>898</v>
      </c>
      <c r="E9" s="8"/>
      <c r="F9" s="7"/>
      <c r="G9" s="7" t="s">
        <v>868</v>
      </c>
      <c r="H9" s="8" t="s">
        <v>899</v>
      </c>
      <c r="I9" s="8" t="s">
        <v>794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>
      <c r="A10" s="5">
        <v>9.0</v>
      </c>
      <c r="B10" s="7" t="s">
        <v>900</v>
      </c>
      <c r="C10" s="8" t="s">
        <v>901</v>
      </c>
      <c r="D10" s="8" t="s">
        <v>902</v>
      </c>
      <c r="E10" s="8"/>
      <c r="F10" s="7"/>
      <c r="G10" s="7" t="s">
        <v>868</v>
      </c>
      <c r="H10" s="8" t="s">
        <v>903</v>
      </c>
      <c r="I10" s="8" t="s">
        <v>794</v>
      </c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>
      <c r="A11" s="5">
        <v>10.0</v>
      </c>
      <c r="B11" s="7" t="s">
        <v>904</v>
      </c>
      <c r="C11" s="8" t="s">
        <v>905</v>
      </c>
      <c r="D11" s="8" t="s">
        <v>906</v>
      </c>
      <c r="E11" s="8"/>
      <c r="F11" s="7"/>
      <c r="G11" s="7" t="s">
        <v>868</v>
      </c>
      <c r="H11" s="8" t="s">
        <v>907</v>
      </c>
      <c r="I11" s="8" t="s">
        <v>908</v>
      </c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>
      <c r="A12" s="102">
        <v>11.0</v>
      </c>
      <c r="B12" s="95" t="s">
        <v>909</v>
      </c>
      <c r="C12" s="7" t="s">
        <v>910</v>
      </c>
      <c r="D12" s="7" t="s">
        <v>911</v>
      </c>
      <c r="E12" s="7">
        <v>6.30029933E8</v>
      </c>
      <c r="F12" s="70" t="s">
        <v>5</v>
      </c>
      <c r="G12" s="7" t="s">
        <v>868</v>
      </c>
      <c r="H12" s="7" t="s">
        <v>912</v>
      </c>
      <c r="I12" s="7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>
      <c r="A13" s="102">
        <v>12.0</v>
      </c>
      <c r="B13" s="7" t="s">
        <v>913</v>
      </c>
      <c r="C13" s="7" t="s">
        <v>914</v>
      </c>
      <c r="D13" s="7" t="s">
        <v>915</v>
      </c>
      <c r="E13" s="7"/>
      <c r="F13" s="70" t="s">
        <v>5</v>
      </c>
      <c r="G13" s="7" t="s">
        <v>868</v>
      </c>
      <c r="H13" s="7" t="s">
        <v>916</v>
      </c>
      <c r="I13" s="7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>
      <c r="A14" s="102">
        <v>13.0</v>
      </c>
      <c r="B14" s="7" t="s">
        <v>917</v>
      </c>
      <c r="C14" s="7" t="s">
        <v>918</v>
      </c>
      <c r="D14" s="7" t="s">
        <v>919</v>
      </c>
      <c r="E14" s="7">
        <v>3.3565440739E10</v>
      </c>
      <c r="F14" s="7"/>
      <c r="G14" s="7" t="s">
        <v>868</v>
      </c>
      <c r="H14" s="7"/>
      <c r="I14" s="7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>
      <c r="A15" s="102">
        <v>14.0</v>
      </c>
      <c r="B15" s="7" t="s">
        <v>920</v>
      </c>
      <c r="C15" s="7" t="s">
        <v>921</v>
      </c>
      <c r="D15" s="7" t="s">
        <v>922</v>
      </c>
      <c r="E15" s="7"/>
      <c r="F15" s="7"/>
      <c r="G15" s="7" t="s">
        <v>868</v>
      </c>
      <c r="H15" s="7"/>
      <c r="I15" s="7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>
      <c r="A16" s="102">
        <v>15.0</v>
      </c>
      <c r="B16" s="7" t="s">
        <v>923</v>
      </c>
      <c r="C16" s="7" t="s">
        <v>924</v>
      </c>
      <c r="D16" s="7" t="s">
        <v>885</v>
      </c>
      <c r="E16" s="7"/>
      <c r="F16" s="7"/>
      <c r="G16" s="7" t="s">
        <v>868</v>
      </c>
      <c r="H16" s="7"/>
      <c r="I16" s="7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>
      <c r="A17" s="102">
        <v>16.0</v>
      </c>
      <c r="B17" s="7" t="s">
        <v>925</v>
      </c>
      <c r="C17" s="7" t="s">
        <v>926</v>
      </c>
      <c r="D17" s="7" t="s">
        <v>927</v>
      </c>
      <c r="E17" s="7"/>
      <c r="F17" s="7"/>
      <c r="G17" s="7" t="s">
        <v>868</v>
      </c>
      <c r="H17" s="7"/>
      <c r="I17" s="7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>
      <c r="A18" s="102">
        <v>17.0</v>
      </c>
      <c r="B18" s="7" t="s">
        <v>928</v>
      </c>
      <c r="C18" s="7" t="s">
        <v>929</v>
      </c>
      <c r="D18" s="7" t="s">
        <v>930</v>
      </c>
      <c r="E18" s="7"/>
      <c r="F18" s="7"/>
      <c r="G18" s="7" t="s">
        <v>868</v>
      </c>
      <c r="H18" s="7"/>
      <c r="I18" s="7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ht="15.75" customHeight="1">
      <c r="A21" s="75" t="s">
        <v>0</v>
      </c>
      <c r="B21" s="96"/>
      <c r="C21" s="96" t="s">
        <v>2</v>
      </c>
      <c r="D21" s="96" t="s">
        <v>3</v>
      </c>
      <c r="E21" s="96" t="s">
        <v>4</v>
      </c>
      <c r="F21" s="97" t="s">
        <v>5</v>
      </c>
      <c r="G21" s="96" t="s">
        <v>6</v>
      </c>
      <c r="H21" s="96" t="s">
        <v>7</v>
      </c>
      <c r="I21" s="96" t="s">
        <v>8</v>
      </c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ht="15.75" customHeight="1">
      <c r="A22" s="102">
        <v>13.0</v>
      </c>
      <c r="B22" s="95"/>
      <c r="C22" s="7" t="s">
        <v>931</v>
      </c>
      <c r="D22" s="31" t="s">
        <v>932</v>
      </c>
      <c r="E22" s="7"/>
      <c r="F22" s="7"/>
      <c r="G22" s="7" t="s">
        <v>868</v>
      </c>
      <c r="H22" s="7"/>
      <c r="I22" s="7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15.75" customHeight="1">
      <c r="A23" s="102">
        <v>14.0</v>
      </c>
      <c r="B23" s="7"/>
      <c r="C23" s="7" t="s">
        <v>933</v>
      </c>
      <c r="D23" s="7" t="s">
        <v>934</v>
      </c>
      <c r="E23" s="7">
        <v>6.33762063E8</v>
      </c>
      <c r="F23" s="12"/>
      <c r="G23" s="7" t="s">
        <v>868</v>
      </c>
      <c r="H23" s="7"/>
      <c r="I23" s="7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15.75" customHeight="1">
      <c r="A24" s="102">
        <v>15.0</v>
      </c>
      <c r="B24" s="7"/>
      <c r="C24" s="7" t="s">
        <v>935</v>
      </c>
      <c r="D24" s="7" t="s">
        <v>936</v>
      </c>
      <c r="E24" s="7">
        <v>6.82072794E8</v>
      </c>
      <c r="F24" s="7"/>
      <c r="G24" s="7" t="s">
        <v>868</v>
      </c>
      <c r="H24" s="7"/>
      <c r="I24" s="7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ht="15.75" customHeight="1">
      <c r="A25" s="5">
        <v>16.0</v>
      </c>
      <c r="B25" s="7"/>
      <c r="C25" s="7" t="s">
        <v>937</v>
      </c>
      <c r="D25" s="7" t="s">
        <v>938</v>
      </c>
      <c r="E25" s="7">
        <v>3.365178767E10</v>
      </c>
      <c r="F25" s="7"/>
      <c r="G25" s="7" t="s">
        <v>868</v>
      </c>
      <c r="H25" s="7"/>
      <c r="I25" s="7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15.75" customHeight="1">
      <c r="A26" s="5">
        <v>17.0</v>
      </c>
      <c r="B26" s="7"/>
      <c r="C26" s="7" t="s">
        <v>939</v>
      </c>
      <c r="D26" s="7" t="s">
        <v>940</v>
      </c>
      <c r="E26" s="7">
        <v>6.30029933E8</v>
      </c>
      <c r="F26" s="7"/>
      <c r="G26" s="7" t="s">
        <v>868</v>
      </c>
      <c r="H26" s="7"/>
      <c r="I26" s="7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ht="15.75" customHeight="1">
      <c r="A27" s="5">
        <v>18.0</v>
      </c>
      <c r="B27" s="7"/>
      <c r="C27" s="7" t="s">
        <v>941</v>
      </c>
      <c r="D27" s="7" t="s">
        <v>942</v>
      </c>
      <c r="E27" s="7"/>
      <c r="F27" s="7"/>
      <c r="G27" s="7" t="s">
        <v>868</v>
      </c>
      <c r="H27" s="7"/>
      <c r="I27" s="7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15.75" customHeight="1">
      <c r="A28" s="5">
        <v>19.0</v>
      </c>
      <c r="B28" s="7"/>
      <c r="C28" s="7" t="s">
        <v>943</v>
      </c>
      <c r="D28" s="7" t="s">
        <v>944</v>
      </c>
      <c r="E28" s="7">
        <v>3.3474020168E10</v>
      </c>
      <c r="F28" s="7"/>
      <c r="G28" s="7" t="s">
        <v>868</v>
      </c>
      <c r="H28" s="7"/>
      <c r="I28" s="7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15.75" customHeight="1">
      <c r="A29" s="5">
        <v>20.0</v>
      </c>
      <c r="B29" s="7"/>
      <c r="C29" s="7" t="s">
        <v>945</v>
      </c>
      <c r="D29" s="7" t="s">
        <v>946</v>
      </c>
      <c r="E29" s="7">
        <v>4.7283772E8</v>
      </c>
      <c r="F29" s="7"/>
      <c r="G29" s="7" t="s">
        <v>868</v>
      </c>
      <c r="H29" s="7"/>
      <c r="I29" s="7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ht="15.75" customHeight="1">
      <c r="A30" s="5">
        <v>21.0</v>
      </c>
      <c r="B30" s="7"/>
      <c r="C30" s="8" t="s">
        <v>947</v>
      </c>
      <c r="D30" s="8" t="s">
        <v>948</v>
      </c>
      <c r="E30" s="8">
        <v>3.3387579404E10</v>
      </c>
      <c r="F30" s="7"/>
      <c r="G30" s="7" t="s">
        <v>868</v>
      </c>
      <c r="H30" s="8"/>
      <c r="I30" s="8" t="s">
        <v>949</v>
      </c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ht="15.75" customHeight="1">
      <c r="A31" s="5">
        <v>22.0</v>
      </c>
      <c r="B31" s="7"/>
      <c r="C31" s="8" t="s">
        <v>950</v>
      </c>
      <c r="D31" s="8" t="s">
        <v>951</v>
      </c>
      <c r="E31" s="8">
        <v>2.12672875897E11</v>
      </c>
      <c r="F31" s="7"/>
      <c r="G31" s="7" t="s">
        <v>868</v>
      </c>
      <c r="H31" s="8"/>
      <c r="I31" s="8" t="s">
        <v>204</v>
      </c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ht="15.75" customHeight="1">
      <c r="A32" s="5">
        <v>23.0</v>
      </c>
      <c r="B32" s="7"/>
      <c r="C32" s="8" t="s">
        <v>952</v>
      </c>
      <c r="D32" s="8" t="s">
        <v>953</v>
      </c>
      <c r="E32" s="8">
        <v>1.6476740312E10</v>
      </c>
      <c r="F32" s="7"/>
      <c r="G32" s="7" t="s">
        <v>868</v>
      </c>
      <c r="H32" s="8"/>
      <c r="I32" s="8" t="s">
        <v>126</v>
      </c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ht="15.75" customHeight="1">
      <c r="A33" s="5">
        <v>24.0</v>
      </c>
      <c r="B33" s="7"/>
      <c r="C33" s="8" t="s">
        <v>954</v>
      </c>
      <c r="D33" s="8" t="s">
        <v>955</v>
      </c>
      <c r="E33" s="8"/>
      <c r="F33" s="7"/>
      <c r="G33" s="7" t="s">
        <v>868</v>
      </c>
      <c r="H33" s="8"/>
      <c r="I33" s="8" t="s">
        <v>956</v>
      </c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ht="15.75" customHeight="1">
      <c r="A34" s="5">
        <v>25.0</v>
      </c>
      <c r="B34" s="7"/>
      <c r="C34" s="8" t="s">
        <v>957</v>
      </c>
      <c r="D34" s="8" t="s">
        <v>958</v>
      </c>
      <c r="E34" s="8"/>
      <c r="F34" s="7"/>
      <c r="G34" s="7" t="s">
        <v>868</v>
      </c>
      <c r="H34" s="8"/>
      <c r="I34" s="8" t="s">
        <v>959</v>
      </c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ht="15.75" customHeight="1">
      <c r="A35" s="5">
        <v>26.0</v>
      </c>
      <c r="B35" s="7"/>
      <c r="C35" s="8" t="s">
        <v>954</v>
      </c>
      <c r="D35" s="8" t="s">
        <v>960</v>
      </c>
      <c r="E35" s="8"/>
      <c r="F35" s="7"/>
      <c r="G35" s="7" t="s">
        <v>868</v>
      </c>
      <c r="H35" s="8"/>
      <c r="I35" s="8" t="s">
        <v>961</v>
      </c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ht="15.75" customHeight="1">
      <c r="A36" s="5">
        <v>27.0</v>
      </c>
      <c r="B36" s="7"/>
      <c r="C36" s="8" t="s">
        <v>962</v>
      </c>
      <c r="D36" s="8" t="s">
        <v>963</v>
      </c>
      <c r="E36" s="8"/>
      <c r="F36" s="7"/>
      <c r="G36" s="7" t="s">
        <v>868</v>
      </c>
      <c r="H36" s="8"/>
      <c r="I36" s="8" t="s">
        <v>964</v>
      </c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ht="15.75" customHeight="1">
      <c r="A37" s="5">
        <v>28.0</v>
      </c>
      <c r="B37" s="7"/>
      <c r="C37" s="8" t="s">
        <v>965</v>
      </c>
      <c r="D37" s="8" t="s">
        <v>966</v>
      </c>
      <c r="E37" s="8"/>
      <c r="F37" s="7"/>
      <c r="G37" s="7" t="s">
        <v>868</v>
      </c>
      <c r="H37" s="8"/>
      <c r="I37" s="8" t="s">
        <v>967</v>
      </c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ht="15.75" customHeight="1">
      <c r="A38" s="5">
        <v>29.0</v>
      </c>
      <c r="B38" s="7"/>
      <c r="C38" s="8" t="s">
        <v>968</v>
      </c>
      <c r="D38" s="8" t="s">
        <v>969</v>
      </c>
      <c r="E38" s="8"/>
      <c r="F38" s="7"/>
      <c r="G38" s="7" t="s">
        <v>868</v>
      </c>
      <c r="H38" s="8"/>
      <c r="I38" s="8" t="s">
        <v>276</v>
      </c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ht="15.75" customHeight="1">
      <c r="A39" s="102">
        <v>30.0</v>
      </c>
      <c r="B39" s="7"/>
      <c r="C39" s="7" t="s">
        <v>970</v>
      </c>
      <c r="D39" s="7" t="s">
        <v>971</v>
      </c>
      <c r="E39" s="7">
        <v>6.85496342E8</v>
      </c>
      <c r="F39" s="70" t="s">
        <v>5</v>
      </c>
      <c r="G39" s="7" t="s">
        <v>868</v>
      </c>
      <c r="H39" s="7"/>
      <c r="I39" s="7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ht="15.75" customHeight="1">
      <c r="A40" s="5">
        <v>31.0</v>
      </c>
      <c r="B40" s="7"/>
      <c r="C40" s="7" t="s">
        <v>972</v>
      </c>
      <c r="D40" s="7" t="s">
        <v>973</v>
      </c>
      <c r="E40" s="7">
        <v>3.363898736E10</v>
      </c>
      <c r="F40" s="70" t="s">
        <v>5</v>
      </c>
      <c r="G40" s="7" t="s">
        <v>868</v>
      </c>
      <c r="H40" s="7"/>
      <c r="I40" s="7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ht="15.75" customHeight="1">
      <c r="A41" s="104">
        <v>32.0</v>
      </c>
      <c r="B41" s="105"/>
      <c r="C41" s="105"/>
      <c r="D41" s="105" t="s">
        <v>974</v>
      </c>
      <c r="E41" s="105"/>
      <c r="F41" s="105"/>
      <c r="G41" s="105" t="s">
        <v>868</v>
      </c>
      <c r="H41" s="105"/>
      <c r="I41" s="105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ht="15.75" customHeight="1">
      <c r="A42" s="106">
        <v>33.0</v>
      </c>
      <c r="B42" s="6" t="s">
        <v>975</v>
      </c>
      <c r="C42" s="83" t="s">
        <v>976</v>
      </c>
      <c r="D42" s="84" t="s">
        <v>977</v>
      </c>
      <c r="E42" s="83">
        <v>3.3032452932E11</v>
      </c>
      <c r="F42" s="6"/>
      <c r="G42" s="107" t="s">
        <v>868</v>
      </c>
      <c r="H42" s="79" t="s">
        <v>978</v>
      </c>
      <c r="I42" s="83" t="s">
        <v>979</v>
      </c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ht="15.75" customHeight="1">
      <c r="A43" s="108">
        <v>34.0</v>
      </c>
      <c r="B43" s="7"/>
      <c r="C43" s="85" t="s">
        <v>980</v>
      </c>
      <c r="D43" s="85" t="s">
        <v>981</v>
      </c>
      <c r="E43" s="7"/>
      <c r="F43" s="7"/>
      <c r="G43" s="107" t="s">
        <v>868</v>
      </c>
      <c r="H43" s="7"/>
      <c r="I43" s="7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ht="15.75" customHeight="1">
      <c r="A44" s="108">
        <v>35.0</v>
      </c>
      <c r="B44" s="7"/>
      <c r="C44" s="85" t="s">
        <v>982</v>
      </c>
      <c r="D44" s="85" t="s">
        <v>983</v>
      </c>
      <c r="E44" s="7"/>
      <c r="F44" s="7"/>
      <c r="G44" s="107" t="s">
        <v>868</v>
      </c>
      <c r="H44" s="7"/>
      <c r="I44" s="7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ht="15.75" customHeight="1">
      <c r="A45" s="109">
        <v>36.0</v>
      </c>
      <c r="B45" s="110" t="s">
        <v>913</v>
      </c>
      <c r="C45" s="110" t="s">
        <v>984</v>
      </c>
      <c r="D45" s="111" t="s">
        <v>985</v>
      </c>
      <c r="E45" s="110"/>
      <c r="F45" s="112"/>
      <c r="G45" s="113" t="s">
        <v>868</v>
      </c>
      <c r="H45" s="114" t="s">
        <v>916</v>
      </c>
      <c r="I45" s="112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</row>
    <row r="46" ht="15.75" customHeight="1">
      <c r="A46" s="108">
        <v>37.0</v>
      </c>
      <c r="B46" s="116" t="s">
        <v>986</v>
      </c>
      <c r="C46" s="117" t="s">
        <v>987</v>
      </c>
      <c r="D46" s="118" t="s">
        <v>988</v>
      </c>
      <c r="E46" s="119" t="s">
        <v>989</v>
      </c>
      <c r="F46" s="7"/>
      <c r="G46" s="85" t="s">
        <v>868</v>
      </c>
      <c r="H46" s="118" t="s">
        <v>990</v>
      </c>
      <c r="I46" s="7"/>
      <c r="J46" s="88" t="s">
        <v>991</v>
      </c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ht="15.75" customHeight="1">
      <c r="A47" s="106"/>
      <c r="B47" s="7"/>
      <c r="C47" s="7"/>
      <c r="D47" s="7"/>
      <c r="E47" s="7"/>
      <c r="F47" s="7"/>
      <c r="G47" s="7"/>
      <c r="H47" s="7"/>
      <c r="I47" s="7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ht="15.75" customHeight="1">
      <c r="A48" s="106"/>
      <c r="B48" s="7"/>
      <c r="C48" s="7"/>
      <c r="D48" s="7"/>
      <c r="E48" s="7"/>
      <c r="F48" s="7"/>
      <c r="G48" s="7"/>
      <c r="H48" s="7"/>
      <c r="I48" s="7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ht="15.75" customHeight="1">
      <c r="A49" s="106"/>
      <c r="B49" s="7"/>
      <c r="C49" s="7"/>
      <c r="D49" s="7"/>
      <c r="E49" s="7"/>
      <c r="F49" s="7"/>
      <c r="G49" s="7"/>
      <c r="H49" s="7"/>
      <c r="I49" s="7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ht="15.75" customHeight="1">
      <c r="A50" s="106"/>
      <c r="B50" s="7"/>
      <c r="C50" s="7"/>
      <c r="D50" s="7"/>
      <c r="E50" s="7"/>
      <c r="F50" s="7"/>
      <c r="G50" s="7"/>
      <c r="H50" s="7"/>
      <c r="I50" s="7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ht="15.75" customHeight="1">
      <c r="A51" s="106"/>
      <c r="B51" s="7"/>
      <c r="C51" s="7"/>
      <c r="D51" s="7"/>
      <c r="E51" s="7"/>
      <c r="F51" s="7"/>
      <c r="G51" s="7"/>
      <c r="H51" s="7"/>
      <c r="I51" s="7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ht="15.75" customHeight="1">
      <c r="A52" s="106"/>
      <c r="B52" s="7"/>
      <c r="C52" s="7"/>
      <c r="D52" s="7"/>
      <c r="E52" s="7"/>
      <c r="F52" s="7"/>
      <c r="G52" s="7"/>
      <c r="H52" s="7"/>
      <c r="I52" s="7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ht="15.75" customHeight="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ht="15.75" customHeight="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ht="15.75" customHeight="1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ht="15.75" customHeight="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ht="15.75" customHeight="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ht="15.75" customHeight="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ht="15.7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ht="15.75" customHeight="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ht="15.75" customHeigh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ht="15.75" customHeight="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ht="15.75" customHeight="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ht="15.75" customHeight="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ht="15.75" customHeight="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ht="15.75" customHeight="1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ht="15.75" customHeight="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ht="15.75" customHeight="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ht="15.75" customHeight="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ht="15.75" customHeight="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ht="15.75" customHeigh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ht="15.75" customHeight="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ht="15.75" customHeigh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ht="15.75" customHeight="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ht="15.75" customHeight="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ht="15.75" customHeight="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ht="15.75" customHeight="1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ht="15.75" customHeight="1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ht="15.75" customHeight="1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ht="15.75" customHeight="1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ht="15.75" customHeight="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ht="15.75" customHeight="1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ht="15.75" customHeight="1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ht="15.75" customHeight="1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ht="15.75" customHeight="1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ht="15.75" customHeight="1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ht="15.75" customHeight="1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ht="15.75" customHeight="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ht="15.75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ht="15.75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ht="15.75" customHeight="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ht="15.75" customHeight="1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ht="15.75" customHeight="1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ht="15.75" customHeight="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ht="15.75" customHeigh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ht="15.75" customHeight="1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ht="15.75" customHeight="1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ht="15.75" customHeight="1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ht="15.75" customHeight="1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ht="15.75" customHeight="1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ht="15.75" customHeight="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ht="15.75" customHeight="1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ht="15.75" customHeight="1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ht="15.75" customHeight="1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ht="15.75" customHeight="1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ht="15.75" customHeight="1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ht="15.75" customHeight="1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ht="15.75" customHeight="1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ht="15.75" customHeight="1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ht="15.75" customHeight="1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ht="15.75" customHeight="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ht="15.75" customHeight="1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ht="15.75" customHeight="1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ht="15.75" customHeight="1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ht="15.75" customHeight="1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ht="15.75" customHeight="1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ht="15.75" customHeight="1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ht="15.75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ht="15.75" customHeight="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ht="15.75" customHeight="1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ht="15.75" customHeight="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ht="15.75" customHeight="1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ht="15.75" customHeight="1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ht="15.75" customHeight="1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ht="15.75" customHeight="1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ht="15.75" customHeight="1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ht="15.75" customHeight="1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ht="15.75" customHeight="1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ht="15.75" customHeight="1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ht="15.75" customHeight="1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ht="15.75" customHeight="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ht="15.75" customHeight="1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ht="15.75" customHeight="1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ht="15.75" customHeight="1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ht="15.75" customHeight="1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ht="15.75" customHeight="1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ht="15.75" customHeight="1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ht="15.75" customHeight="1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ht="15.75" customHeight="1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ht="15.75" customHeight="1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ht="15.75" customHeight="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ht="15.75" customHeight="1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ht="15.75" customHeight="1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ht="15.75" customHeight="1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ht="15.75" customHeight="1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ht="15.75" customHeight="1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ht="15.75" customHeight="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ht="15.75" customHeight="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ht="15.75" customHeight="1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ht="15.75" customHeight="1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ht="15.75" customHeight="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ht="15.75" customHeight="1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ht="15.75" customHeight="1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ht="15.75" customHeight="1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ht="15.75" customHeight="1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ht="15.75" customHeight="1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ht="15.75" customHeight="1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ht="15.75" customHeight="1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ht="15.75" customHeight="1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ht="15.75" customHeight="1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ht="15.75" customHeight="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ht="15.75" customHeight="1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ht="15.75" customHeight="1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ht="15.75" customHeight="1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ht="15.75" customHeight="1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ht="15.75" customHeight="1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ht="15.75" customHeight="1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ht="15.75" customHeight="1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ht="15.75" customHeight="1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ht="15.75" customHeight="1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ht="15.75" customHeight="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ht="15.75" customHeight="1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ht="15.75" customHeight="1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ht="15.75" customHeight="1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ht="15.75" customHeight="1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ht="15.75" customHeight="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ht="15.75" customHeight="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ht="15.75" customHeight="1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ht="15.75" customHeight="1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ht="15.75" customHeight="1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ht="15.75" customHeight="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ht="15.75" customHeight="1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ht="15.75" customHeight="1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ht="15.75" customHeight="1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ht="15.75" customHeight="1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ht="15.75" customHeight="1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ht="15.75" customHeight="1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ht="15.75" customHeight="1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ht="15.75" customHeight="1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ht="15.75" customHeight="1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ht="15.75" customHeight="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ht="15.75" customHeight="1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ht="15.75" customHeight="1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ht="15.75" customHeight="1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ht="15.75" customHeight="1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ht="15.75" customHeight="1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ht="15.75" customHeight="1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ht="15.75" customHeight="1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ht="15.75" customHeight="1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ht="15.75" customHeight="1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ht="15.75" customHeight="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ht="15.75" customHeight="1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ht="15.75" customHeight="1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ht="15.75" customHeight="1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ht="15.75" customHeigh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ht="15.75" customHeight="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ht="15.75" customHeight="1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ht="15.75" customHeight="1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ht="15.75" customHeight="1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ht="15.75" customHeight="1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ht="15.75" customHeight="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ht="15.75" customHeight="1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ht="15.75" customHeight="1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ht="15.75" customHeigh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ht="15.75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ht="15.75" customHeight="1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ht="15.75" customHeight="1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ht="15.75" customHeight="1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ht="15.75" customHeight="1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ht="15.75" customHeight="1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ht="15.75" customHeight="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ht="15.75" customHeight="1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ht="15.75" customHeight="1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ht="15.75" customHeight="1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ht="15.75" customHeight="1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ht="15.75" customHeight="1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ht="15.75" customHeight="1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ht="15.75" customHeight="1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ht="15.75" customHeight="1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ht="15.75" customHeight="1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ht="15.75" customHeight="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ht="15.75" customHeight="1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ht="15.75" customHeight="1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ht="15.75" customHeight="1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ht="15.75" customHeight="1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ht="15.75" customHeight="1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ht="15.75" customHeight="1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ht="15.75" customHeight="1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ht="15.75" customHeight="1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ht="15.75" customHeight="1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ht="15.75" customHeight="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ht="15.75" customHeight="1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I$18"/>
  <hyperlinks>
    <hyperlink r:id="rId1" ref="D42"/>
    <hyperlink r:id="rId2" ref="H42"/>
    <hyperlink r:id="rId3" ref="D45"/>
    <hyperlink r:id="rId4" ref="H45"/>
    <hyperlink r:id="rId5" ref="D46"/>
    <hyperlink r:id="rId6" ref="H46"/>
  </hyperlinks>
  <printOptions/>
  <pageMargins bottom="0.75" footer="0.0" header="0.0" left="0.7" right="0.7" top="0.75"/>
  <pageSetup orientation="landscape"/>
  <drawing r:id="rId7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1.22" defaultRowHeight="15.0"/>
  <cols>
    <col customWidth="1" min="1" max="1" width="11.11"/>
    <col customWidth="1" min="2" max="2" width="34.44"/>
    <col customWidth="1" min="3" max="3" width="17.67"/>
    <col customWidth="1" min="4" max="4" width="28.44"/>
    <col customWidth="1" min="5" max="5" width="16.44"/>
    <col customWidth="1" min="6" max="7" width="11.11"/>
    <col customWidth="1" min="8" max="8" width="62.78"/>
    <col customWidth="1" min="9" max="9" width="19.44"/>
    <col customWidth="1" min="10" max="26" width="11.11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8" t="s">
        <v>7</v>
      </c>
      <c r="I1" s="28" t="s">
        <v>8</v>
      </c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29">
        <v>1.0</v>
      </c>
      <c r="B2" s="64" t="s">
        <v>992</v>
      </c>
      <c r="C2" s="6" t="s">
        <v>993</v>
      </c>
      <c r="D2" s="6" t="s">
        <v>994</v>
      </c>
      <c r="E2" s="6">
        <v>3.53863815378E11</v>
      </c>
      <c r="F2" s="6"/>
      <c r="G2" s="6" t="s">
        <v>995</v>
      </c>
      <c r="H2" s="52" t="s">
        <v>996</v>
      </c>
      <c r="I2" s="6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29">
        <v>2.0</v>
      </c>
      <c r="B3" s="6" t="s">
        <v>997</v>
      </c>
      <c r="C3" s="6" t="s">
        <v>998</v>
      </c>
      <c r="D3" s="6"/>
      <c r="E3" s="6">
        <v>8.63620286E8</v>
      </c>
      <c r="F3" s="6"/>
      <c r="G3" s="6" t="s">
        <v>995</v>
      </c>
      <c r="H3" s="6"/>
      <c r="I3" s="6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29">
        <v>3.0</v>
      </c>
      <c r="B4" s="6" t="s">
        <v>999</v>
      </c>
      <c r="C4" s="6" t="s">
        <v>1000</v>
      </c>
      <c r="D4" s="6" t="s">
        <v>1001</v>
      </c>
      <c r="E4" s="6">
        <v>8.61631628E8</v>
      </c>
      <c r="F4" s="6"/>
      <c r="G4" s="6" t="s">
        <v>995</v>
      </c>
      <c r="H4" s="52" t="s">
        <v>1002</v>
      </c>
      <c r="I4" s="6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29">
        <v>4.0</v>
      </c>
      <c r="B5" s="6" t="s">
        <v>1003</v>
      </c>
      <c r="C5" s="6" t="s">
        <v>1004</v>
      </c>
      <c r="D5" s="6" t="s">
        <v>1005</v>
      </c>
      <c r="E5" s="6">
        <v>3.53861727868E11</v>
      </c>
      <c r="F5" s="6"/>
      <c r="G5" s="6" t="s">
        <v>995</v>
      </c>
      <c r="H5" s="6"/>
      <c r="I5" s="6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29">
        <v>5.0</v>
      </c>
      <c r="B6" s="6" t="s">
        <v>1006</v>
      </c>
      <c r="C6" s="6" t="s">
        <v>1007</v>
      </c>
      <c r="D6" s="6"/>
      <c r="E6" s="6">
        <v>3.538388042E9</v>
      </c>
      <c r="F6" s="6" t="s">
        <v>1008</v>
      </c>
      <c r="G6" s="6" t="s">
        <v>995</v>
      </c>
      <c r="H6" s="52" t="s">
        <v>1009</v>
      </c>
      <c r="I6" s="6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>
      <c r="A7" s="29">
        <v>6.0</v>
      </c>
      <c r="B7" s="6" t="s">
        <v>1010</v>
      </c>
      <c r="C7" s="6" t="s">
        <v>1011</v>
      </c>
      <c r="D7" s="6" t="s">
        <v>1012</v>
      </c>
      <c r="E7" s="6">
        <v>8.63637016E8</v>
      </c>
      <c r="F7" s="6"/>
      <c r="G7" s="6" t="s">
        <v>995</v>
      </c>
      <c r="H7" s="52" t="s">
        <v>1013</v>
      </c>
      <c r="I7" s="6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29">
        <v>7.0</v>
      </c>
      <c r="B8" s="6" t="s">
        <v>1014</v>
      </c>
      <c r="C8" s="6" t="s">
        <v>1015</v>
      </c>
      <c r="D8" s="6" t="s">
        <v>1016</v>
      </c>
      <c r="E8" s="6">
        <v>8.76481586E8</v>
      </c>
      <c r="F8" s="6"/>
      <c r="G8" s="6" t="s">
        <v>995</v>
      </c>
      <c r="H8" s="66" t="s">
        <v>1017</v>
      </c>
      <c r="I8" s="6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>
      <c r="A9" s="29">
        <v>8.0</v>
      </c>
      <c r="B9" s="6" t="s">
        <v>1018</v>
      </c>
      <c r="C9" s="120" t="s">
        <v>1019</v>
      </c>
      <c r="D9" s="120" t="s">
        <v>1020</v>
      </c>
      <c r="E9" s="7">
        <v>9.1791273E7</v>
      </c>
      <c r="F9" s="6"/>
      <c r="G9" s="6" t="s">
        <v>995</v>
      </c>
      <c r="H9" s="121" t="s">
        <v>1021</v>
      </c>
      <c r="I9" s="122" t="s">
        <v>1022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>
      <c r="A10" s="29">
        <v>9.0</v>
      </c>
      <c r="B10" s="6" t="s">
        <v>1023</v>
      </c>
      <c r="C10" s="120" t="s">
        <v>1024</v>
      </c>
      <c r="D10" s="120" t="s">
        <v>1025</v>
      </c>
      <c r="E10" s="6"/>
      <c r="F10" s="6"/>
      <c r="G10" s="6" t="s">
        <v>995</v>
      </c>
      <c r="H10" s="121" t="s">
        <v>1026</v>
      </c>
      <c r="I10" s="122" t="s">
        <v>1027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>
      <c r="A11" s="29">
        <v>10.0</v>
      </c>
      <c r="B11" s="6" t="s">
        <v>1028</v>
      </c>
      <c r="C11" s="120" t="s">
        <v>1029</v>
      </c>
      <c r="D11" s="120" t="s">
        <v>1030</v>
      </c>
      <c r="E11" s="6"/>
      <c r="F11" s="6"/>
      <c r="G11" s="6" t="s">
        <v>995</v>
      </c>
      <c r="H11" s="121" t="s">
        <v>1031</v>
      </c>
      <c r="I11" s="122" t="s">
        <v>1032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>
      <c r="A12" s="29">
        <v>11.0</v>
      </c>
      <c r="B12" s="6" t="s">
        <v>1033</v>
      </c>
      <c r="C12" s="120" t="s">
        <v>1034</v>
      </c>
      <c r="D12" s="123" t="s">
        <v>1035</v>
      </c>
      <c r="E12" s="6"/>
      <c r="F12" s="6"/>
      <c r="G12" s="6" t="s">
        <v>995</v>
      </c>
      <c r="H12" s="121" t="s">
        <v>1036</v>
      </c>
      <c r="I12" s="122" t="s">
        <v>1037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>
      <c r="A13" s="29">
        <v>12.0</v>
      </c>
      <c r="B13" s="6" t="s">
        <v>1038</v>
      </c>
      <c r="C13" s="120" t="s">
        <v>1039</v>
      </c>
      <c r="D13" s="123" t="s">
        <v>1040</v>
      </c>
      <c r="E13" s="6"/>
      <c r="F13" s="6"/>
      <c r="G13" s="6" t="s">
        <v>995</v>
      </c>
      <c r="H13" s="121" t="s">
        <v>1041</v>
      </c>
      <c r="I13" s="122" t="s">
        <v>1042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>
      <c r="A14" s="29">
        <v>13.0</v>
      </c>
      <c r="B14" s="6" t="s">
        <v>1043</v>
      </c>
      <c r="C14" s="6" t="s">
        <v>1044</v>
      </c>
      <c r="D14" s="6"/>
      <c r="E14" s="6"/>
      <c r="F14" s="6"/>
      <c r="G14" s="6" t="s">
        <v>995</v>
      </c>
      <c r="H14" s="6" t="s">
        <v>1045</v>
      </c>
      <c r="I14" s="6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>
      <c r="A16" s="58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</row>
    <row r="17">
      <c r="A17" s="75" t="s">
        <v>0</v>
      </c>
      <c r="B17" s="96"/>
      <c r="C17" s="96" t="s">
        <v>2</v>
      </c>
      <c r="D17" s="96" t="s">
        <v>3</v>
      </c>
      <c r="E17" s="96" t="s">
        <v>4</v>
      </c>
      <c r="F17" s="97" t="s">
        <v>5</v>
      </c>
      <c r="G17" s="96" t="s">
        <v>6</v>
      </c>
      <c r="H17" s="96" t="s">
        <v>7</v>
      </c>
      <c r="I17" s="96" t="s">
        <v>8</v>
      </c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>
      <c r="A18" s="44">
        <v>14.0</v>
      </c>
      <c r="B18" s="6"/>
      <c r="C18" s="6" t="s">
        <v>1046</v>
      </c>
      <c r="D18" s="6" t="s">
        <v>1047</v>
      </c>
      <c r="E18" s="6"/>
      <c r="F18" s="6"/>
      <c r="G18" s="6" t="s">
        <v>995</v>
      </c>
      <c r="H18" s="6"/>
      <c r="I18" s="6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44">
        <v>15.0</v>
      </c>
      <c r="B19" s="6"/>
      <c r="C19" s="6" t="s">
        <v>1048</v>
      </c>
      <c r="D19" s="6" t="s">
        <v>1049</v>
      </c>
      <c r="E19" s="6">
        <v>8.79642156E8</v>
      </c>
      <c r="F19" s="6"/>
      <c r="G19" s="6" t="s">
        <v>995</v>
      </c>
      <c r="H19" s="6"/>
      <c r="I19" s="6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>
      <c r="A20" s="44">
        <v>16.0</v>
      </c>
      <c r="B20" s="6"/>
      <c r="C20" s="6" t="s">
        <v>1050</v>
      </c>
      <c r="D20" s="121" t="s">
        <v>1051</v>
      </c>
      <c r="E20" s="6"/>
      <c r="F20" s="6"/>
      <c r="G20" s="6" t="s">
        <v>995</v>
      </c>
      <c r="H20" s="6"/>
      <c r="I20" s="6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44">
        <v>17.0</v>
      </c>
      <c r="B21" s="6"/>
      <c r="C21" s="6"/>
      <c r="D21" s="6" t="s">
        <v>1052</v>
      </c>
      <c r="E21" s="6"/>
      <c r="F21" s="6"/>
      <c r="G21" s="6" t="s">
        <v>995</v>
      </c>
      <c r="H21" s="6"/>
      <c r="I21" s="6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44">
        <v>18.0</v>
      </c>
      <c r="B22" s="124" t="s">
        <v>1053</v>
      </c>
      <c r="C22" s="18"/>
      <c r="D22" s="125" t="s">
        <v>1054</v>
      </c>
      <c r="E22" s="126" t="s">
        <v>1055</v>
      </c>
      <c r="F22" s="6"/>
      <c r="G22" s="18" t="s">
        <v>995</v>
      </c>
      <c r="H22" s="19" t="s">
        <v>1056</v>
      </c>
      <c r="I22" s="6"/>
      <c r="J22" s="18" t="s">
        <v>1057</v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5.75" customHeight="1">
      <c r="A23" s="44">
        <v>19.0</v>
      </c>
      <c r="B23" s="17" t="s">
        <v>1058</v>
      </c>
      <c r="C23" s="17" t="s">
        <v>1024</v>
      </c>
      <c r="D23" s="127" t="s">
        <v>1059</v>
      </c>
      <c r="E23" s="43" t="s">
        <v>1060</v>
      </c>
      <c r="F23" s="6"/>
      <c r="G23" s="18" t="s">
        <v>995</v>
      </c>
      <c r="H23" s="19" t="s">
        <v>1061</v>
      </c>
      <c r="I23" s="6"/>
      <c r="J23" s="25" t="s">
        <v>1062</v>
      </c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59">
        <v>20.0</v>
      </c>
      <c r="B24" s="87" t="s">
        <v>1063</v>
      </c>
      <c r="C24" s="87" t="s">
        <v>1064</v>
      </c>
      <c r="D24" s="128" t="s">
        <v>1065</v>
      </c>
      <c r="E24" s="87" t="s">
        <v>1066</v>
      </c>
      <c r="F24" s="4"/>
      <c r="G24" s="25" t="s">
        <v>995</v>
      </c>
      <c r="H24" s="62" t="s">
        <v>1067</v>
      </c>
      <c r="I24" s="4"/>
      <c r="J24" s="25" t="s">
        <v>1068</v>
      </c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:id="rId1" ref="H2"/>
    <hyperlink r:id="rId2" ref="H4"/>
    <hyperlink r:id="rId3" ref="H6"/>
    <hyperlink r:id="rId4" ref="H7"/>
    <hyperlink r:id="rId5" ref="H8"/>
    <hyperlink r:id="rId6" ref="H9"/>
    <hyperlink r:id="rId7" ref="H10"/>
    <hyperlink r:id="rId8" ref="H11"/>
    <hyperlink r:id="rId9" ref="H12"/>
    <hyperlink r:id="rId10" ref="H13"/>
    <hyperlink r:id="rId11" ref="D20"/>
    <hyperlink r:id="rId12" ref="D22"/>
    <hyperlink r:id="rId13" ref="H22"/>
    <hyperlink r:id="rId14" ref="D23"/>
    <hyperlink r:id="rId15" ref="H23"/>
    <hyperlink r:id="rId16" ref="H24"/>
  </hyperlinks>
  <printOptions/>
  <pageMargins bottom="0.75" footer="0.0" header="0.0" left="0.7" right="0.7" top="0.75"/>
  <pageSetup orientation="landscape"/>
  <drawing r:id="rId17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1.22" defaultRowHeight="15.0"/>
  <cols>
    <col customWidth="1" min="1" max="1" width="11.11"/>
    <col customWidth="1" min="2" max="2" width="37.0"/>
    <col customWidth="1" min="3" max="3" width="29.0"/>
    <col customWidth="1" min="4" max="4" width="25.78"/>
    <col customWidth="1" min="5" max="5" width="18.67"/>
    <col customWidth="1" min="6" max="7" width="11.11"/>
    <col customWidth="1" min="8" max="8" width="66.78"/>
    <col customWidth="1" min="9" max="9" width="18.11"/>
    <col customWidth="1" min="10" max="26" width="11.11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8" t="s">
        <v>7</v>
      </c>
      <c r="I1" s="28" t="s">
        <v>8</v>
      </c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</row>
    <row r="2">
      <c r="A2" s="29">
        <v>1.0</v>
      </c>
      <c r="B2" s="6" t="s">
        <v>1069</v>
      </c>
      <c r="C2" s="6" t="s">
        <v>1070</v>
      </c>
      <c r="D2" s="7" t="s">
        <v>1071</v>
      </c>
      <c r="E2" s="7"/>
      <c r="F2" s="7"/>
      <c r="G2" s="7" t="s">
        <v>1072</v>
      </c>
      <c r="H2" s="122" t="s">
        <v>1073</v>
      </c>
      <c r="I2" s="80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</row>
    <row r="3">
      <c r="A3" s="29">
        <v>2.0</v>
      </c>
      <c r="B3" s="6" t="s">
        <v>1074</v>
      </c>
      <c r="C3" s="6" t="s">
        <v>1075</v>
      </c>
      <c r="D3" s="7" t="s">
        <v>1076</v>
      </c>
      <c r="E3" s="7">
        <v>3.49544177E9</v>
      </c>
      <c r="F3" s="7"/>
      <c r="G3" s="7" t="s">
        <v>1072</v>
      </c>
      <c r="H3" s="122" t="s">
        <v>1077</v>
      </c>
      <c r="I3" s="80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</row>
    <row r="4">
      <c r="A4" s="29">
        <v>3.0</v>
      </c>
      <c r="B4" s="6" t="s">
        <v>1078</v>
      </c>
      <c r="C4" s="6" t="s">
        <v>1079</v>
      </c>
      <c r="D4" s="7" t="s">
        <v>1080</v>
      </c>
      <c r="E4" s="7">
        <v>3.93381838516E11</v>
      </c>
      <c r="F4" s="7"/>
      <c r="G4" s="7" t="s">
        <v>1072</v>
      </c>
      <c r="H4" s="122" t="s">
        <v>1081</v>
      </c>
      <c r="I4" s="80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</row>
    <row r="5">
      <c r="A5" s="29">
        <v>4.0</v>
      </c>
      <c r="B5" s="6" t="s">
        <v>1082</v>
      </c>
      <c r="C5" s="6" t="s">
        <v>1083</v>
      </c>
      <c r="D5" s="7" t="s">
        <v>1084</v>
      </c>
      <c r="E5" s="7">
        <v>3.937357779E9</v>
      </c>
      <c r="F5" s="7"/>
      <c r="G5" s="7" t="s">
        <v>1072</v>
      </c>
      <c r="H5" s="122" t="s">
        <v>1085</v>
      </c>
      <c r="I5" s="80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</row>
    <row r="6">
      <c r="A6" s="29">
        <v>5.0</v>
      </c>
      <c r="B6" s="6" t="s">
        <v>1086</v>
      </c>
      <c r="C6" s="6" t="s">
        <v>1087</v>
      </c>
      <c r="D6" s="7" t="s">
        <v>1088</v>
      </c>
      <c r="E6" s="7">
        <v>4.5736305E8</v>
      </c>
      <c r="F6" s="7"/>
      <c r="G6" s="7" t="s">
        <v>1072</v>
      </c>
      <c r="H6" s="122" t="s">
        <v>1089</v>
      </c>
      <c r="I6" s="80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</row>
    <row r="7">
      <c r="A7" s="29">
        <v>6.0</v>
      </c>
      <c r="B7" s="6" t="s">
        <v>1090</v>
      </c>
      <c r="C7" s="6" t="s">
        <v>1091</v>
      </c>
      <c r="D7" s="7" t="s">
        <v>1092</v>
      </c>
      <c r="E7" s="7">
        <v>4.737235E8</v>
      </c>
      <c r="F7" s="7"/>
      <c r="G7" s="7" t="s">
        <v>1072</v>
      </c>
      <c r="H7" s="122" t="s">
        <v>1093</v>
      </c>
      <c r="I7" s="80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</row>
    <row r="8">
      <c r="A8" s="29">
        <v>7.0</v>
      </c>
      <c r="B8" s="6" t="s">
        <v>1094</v>
      </c>
      <c r="C8" s="6" t="s">
        <v>1095</v>
      </c>
      <c r="D8" s="7" t="s">
        <v>1096</v>
      </c>
      <c r="E8" s="7">
        <v>3.9033309771759E13</v>
      </c>
      <c r="F8" s="7"/>
      <c r="G8" s="7" t="s">
        <v>1072</v>
      </c>
      <c r="H8" s="122" t="s">
        <v>1097</v>
      </c>
      <c r="I8" s="80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</row>
    <row r="9">
      <c r="A9" s="29">
        <v>8.0</v>
      </c>
      <c r="B9" s="6" t="s">
        <v>1098</v>
      </c>
      <c r="C9" s="6" t="s">
        <v>1099</v>
      </c>
      <c r="D9" s="7" t="s">
        <v>1100</v>
      </c>
      <c r="E9" s="7" t="s">
        <v>1101</v>
      </c>
      <c r="F9" s="7"/>
      <c r="G9" s="7" t="s">
        <v>1072</v>
      </c>
      <c r="H9" s="122" t="s">
        <v>1102</v>
      </c>
      <c r="I9" s="80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</row>
    <row r="10">
      <c r="A10" s="29">
        <v>9.0</v>
      </c>
      <c r="B10" s="6" t="s">
        <v>1103</v>
      </c>
      <c r="C10" s="6" t="s">
        <v>1104</v>
      </c>
      <c r="D10" s="7" t="s">
        <v>1105</v>
      </c>
      <c r="E10" s="7">
        <v>3.311931486E9</v>
      </c>
      <c r="F10" s="7"/>
      <c r="G10" s="7" t="s">
        <v>1072</v>
      </c>
      <c r="H10" s="122" t="s">
        <v>1106</v>
      </c>
      <c r="I10" s="80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</row>
    <row r="11">
      <c r="A11" s="29">
        <v>10.0</v>
      </c>
      <c r="B11" s="6" t="s">
        <v>1107</v>
      </c>
      <c r="C11" s="6" t="s">
        <v>1108</v>
      </c>
      <c r="D11" s="7"/>
      <c r="E11" s="7">
        <v>3.202217401E9</v>
      </c>
      <c r="F11" s="7"/>
      <c r="G11" s="7" t="s">
        <v>1072</v>
      </c>
      <c r="H11" s="122" t="s">
        <v>1109</v>
      </c>
      <c r="I11" s="80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</row>
    <row r="12">
      <c r="A12" s="29">
        <v>11.0</v>
      </c>
      <c r="B12" s="80" t="s">
        <v>1110</v>
      </c>
      <c r="C12" s="120" t="s">
        <v>1111</v>
      </c>
      <c r="D12" s="120" t="s">
        <v>1112</v>
      </c>
      <c r="E12" s="8">
        <v>3.356755358E9</v>
      </c>
      <c r="F12" s="122"/>
      <c r="G12" s="7" t="s">
        <v>1072</v>
      </c>
      <c r="H12" s="120" t="s">
        <v>1113</v>
      </c>
      <c r="I12" s="80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</row>
    <row r="13">
      <c r="A13" s="29">
        <v>12.0</v>
      </c>
      <c r="B13" s="80" t="s">
        <v>1114</v>
      </c>
      <c r="C13" s="120" t="s">
        <v>1115</v>
      </c>
      <c r="D13" s="120" t="s">
        <v>1116</v>
      </c>
      <c r="E13" s="8"/>
      <c r="F13" s="122"/>
      <c r="G13" s="7" t="s">
        <v>1072</v>
      </c>
      <c r="H13" s="120" t="s">
        <v>1117</v>
      </c>
      <c r="I13" s="80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</row>
    <row r="14">
      <c r="A14" s="29">
        <v>13.0</v>
      </c>
      <c r="B14" s="80" t="s">
        <v>1118</v>
      </c>
      <c r="C14" s="120" t="s">
        <v>1119</v>
      </c>
      <c r="D14" s="120"/>
      <c r="E14" s="8">
        <v>3.939547483E9</v>
      </c>
      <c r="F14" s="122"/>
      <c r="G14" s="7" t="s">
        <v>1072</v>
      </c>
      <c r="H14" s="120" t="s">
        <v>1120</v>
      </c>
      <c r="I14" s="80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</row>
    <row r="15">
      <c r="A15" s="29">
        <v>14.0</v>
      </c>
      <c r="B15" s="80" t="s">
        <v>1121</v>
      </c>
      <c r="C15" s="120" t="s">
        <v>1122</v>
      </c>
      <c r="D15" s="120" t="s">
        <v>1123</v>
      </c>
      <c r="E15" s="8">
        <v>3.9348441362E11</v>
      </c>
      <c r="F15" s="122"/>
      <c r="G15" s="7" t="s">
        <v>1072</v>
      </c>
      <c r="H15" s="120" t="s">
        <v>1124</v>
      </c>
      <c r="I15" s="80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</row>
    <row r="16">
      <c r="A16" s="29">
        <v>15.0</v>
      </c>
      <c r="B16" s="80" t="s">
        <v>1125</v>
      </c>
      <c r="C16" s="120" t="s">
        <v>1126</v>
      </c>
      <c r="D16" s="120" t="s">
        <v>1127</v>
      </c>
      <c r="E16" s="120"/>
      <c r="F16" s="122"/>
      <c r="G16" s="7" t="s">
        <v>1072</v>
      </c>
      <c r="H16" s="120" t="s">
        <v>1128</v>
      </c>
      <c r="I16" s="80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</row>
    <row r="17">
      <c r="A17" s="29">
        <v>16.0</v>
      </c>
      <c r="B17" s="80" t="s">
        <v>1129</v>
      </c>
      <c r="C17" s="120" t="s">
        <v>1130</v>
      </c>
      <c r="D17" s="120"/>
      <c r="E17" s="120"/>
      <c r="F17" s="122"/>
      <c r="G17" s="7" t="s">
        <v>1072</v>
      </c>
      <c r="H17" s="120" t="s">
        <v>1131</v>
      </c>
      <c r="I17" s="80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</row>
    <row r="18">
      <c r="A18" s="29">
        <v>18.0</v>
      </c>
      <c r="B18" s="129" t="s">
        <v>1132</v>
      </c>
      <c r="C18" s="129" t="s">
        <v>1133</v>
      </c>
      <c r="D18" s="130" t="s">
        <v>1134</v>
      </c>
      <c r="E18" s="130"/>
      <c r="F18" s="131" t="s">
        <v>5</v>
      </c>
      <c r="G18" s="105" t="s">
        <v>1072</v>
      </c>
      <c r="H18" s="130"/>
      <c r="I18" s="80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</row>
    <row r="19">
      <c r="A19" s="132">
        <v>19.0</v>
      </c>
      <c r="B19" s="80" t="s">
        <v>1135</v>
      </c>
      <c r="C19" s="80" t="s">
        <v>1136</v>
      </c>
      <c r="D19" s="122" t="s">
        <v>1137</v>
      </c>
      <c r="E19" s="122"/>
      <c r="F19" s="70" t="s">
        <v>5</v>
      </c>
      <c r="G19" s="7" t="s">
        <v>1072</v>
      </c>
      <c r="H19" s="15"/>
      <c r="I19" s="13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</row>
    <row r="20">
      <c r="A20" s="132">
        <v>20.0</v>
      </c>
      <c r="B20" s="134" t="s">
        <v>1138</v>
      </c>
      <c r="C20" s="80" t="s">
        <v>1139</v>
      </c>
      <c r="D20" s="135" t="s">
        <v>1140</v>
      </c>
      <c r="E20" s="136" t="s">
        <v>1141</v>
      </c>
      <c r="F20" s="53"/>
      <c r="G20" s="7" t="s">
        <v>1072</v>
      </c>
      <c r="H20" s="135" t="s">
        <v>1142</v>
      </c>
      <c r="I20" s="12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ht="15.75" customHeight="1">
      <c r="A21" s="137">
        <v>21.0</v>
      </c>
      <c r="B21" s="80" t="s">
        <v>1143</v>
      </c>
      <c r="C21" s="80" t="s">
        <v>1144</v>
      </c>
      <c r="D21" s="81" t="s">
        <v>1145</v>
      </c>
      <c r="E21" s="82">
        <v>3.90471359016E11</v>
      </c>
      <c r="F21" s="64"/>
      <c r="G21" s="6" t="s">
        <v>1072</v>
      </c>
      <c r="H21" s="81" t="s">
        <v>1146</v>
      </c>
      <c r="I21" s="138" t="s">
        <v>1147</v>
      </c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</row>
    <row r="22" ht="15.75" customHeight="1">
      <c r="A22" s="34">
        <v>22.0</v>
      </c>
      <c r="B22" s="43" t="s">
        <v>1148</v>
      </c>
      <c r="C22" s="43" t="s">
        <v>1149</v>
      </c>
      <c r="D22" s="22" t="s">
        <v>1150</v>
      </c>
      <c r="E22" s="22" t="s">
        <v>1151</v>
      </c>
      <c r="F22" s="53"/>
      <c r="G22" s="85" t="s">
        <v>1072</v>
      </c>
      <c r="H22" s="139" t="s">
        <v>1152</v>
      </c>
      <c r="I22" s="22" t="s">
        <v>1153</v>
      </c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</row>
    <row r="23" ht="15.75" customHeight="1">
      <c r="A23" s="34">
        <v>23.0</v>
      </c>
      <c r="B23" s="43" t="s">
        <v>1154</v>
      </c>
      <c r="C23" s="43" t="s">
        <v>1155</v>
      </c>
      <c r="D23" s="22" t="s">
        <v>1156</v>
      </c>
      <c r="E23" s="22" t="s">
        <v>1157</v>
      </c>
      <c r="F23" s="53"/>
      <c r="G23" s="85" t="s">
        <v>1072</v>
      </c>
      <c r="H23" s="139" t="s">
        <v>1158</v>
      </c>
      <c r="I23" s="22" t="s">
        <v>1159</v>
      </c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</row>
    <row r="24" ht="15.75" customHeight="1">
      <c r="A24" s="80"/>
      <c r="B24" s="80"/>
      <c r="C24" s="80"/>
      <c r="D24" s="122"/>
      <c r="E24" s="122"/>
      <c r="F24" s="122"/>
      <c r="G24" s="122"/>
      <c r="H24" s="122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</row>
    <row r="25" ht="15.75" customHeight="1">
      <c r="A25" s="83"/>
      <c r="B25" s="83"/>
      <c r="C25" s="83"/>
      <c r="D25" s="140"/>
      <c r="E25" s="140"/>
      <c r="F25" s="140"/>
      <c r="G25" s="140"/>
      <c r="H25" s="140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</row>
    <row r="26" ht="15.75" customHeight="1">
      <c r="A26" s="75" t="s">
        <v>0</v>
      </c>
      <c r="B26" s="96"/>
      <c r="C26" s="96" t="s">
        <v>2</v>
      </c>
      <c r="D26" s="96" t="s">
        <v>3</v>
      </c>
      <c r="E26" s="96" t="s">
        <v>4</v>
      </c>
      <c r="F26" s="97" t="s">
        <v>5</v>
      </c>
      <c r="G26" s="96" t="s">
        <v>6</v>
      </c>
      <c r="H26" s="96" t="s">
        <v>7</v>
      </c>
      <c r="I26" s="96" t="s">
        <v>8</v>
      </c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ht="15.75" customHeight="1">
      <c r="A27" s="44">
        <v>24.0</v>
      </c>
      <c r="B27" s="80"/>
      <c r="C27" s="120" t="s">
        <v>1160</v>
      </c>
      <c r="D27" s="120" t="s">
        <v>1161</v>
      </c>
      <c r="E27" s="120"/>
      <c r="F27" s="122"/>
      <c r="G27" s="7" t="s">
        <v>1072</v>
      </c>
      <c r="H27" s="120"/>
      <c r="I27" s="80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</row>
    <row r="28" ht="15.75" customHeight="1">
      <c r="A28" s="44">
        <v>25.0</v>
      </c>
      <c r="B28" s="80"/>
      <c r="C28" s="120" t="s">
        <v>1162</v>
      </c>
      <c r="D28" s="120" t="s">
        <v>1163</v>
      </c>
      <c r="E28" s="120"/>
      <c r="F28" s="122"/>
      <c r="G28" s="7" t="s">
        <v>1072</v>
      </c>
      <c r="H28" s="120"/>
      <c r="I28" s="80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</row>
    <row r="29" ht="15.75" customHeight="1">
      <c r="A29" s="44">
        <v>26.0</v>
      </c>
      <c r="B29" s="80"/>
      <c r="C29" s="120" t="s">
        <v>1164</v>
      </c>
      <c r="D29" s="120" t="s">
        <v>1165</v>
      </c>
      <c r="E29" s="8">
        <v>3.7065797877E10</v>
      </c>
      <c r="F29" s="122"/>
      <c r="G29" s="7" t="s">
        <v>1072</v>
      </c>
      <c r="H29" s="120"/>
      <c r="I29" s="80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</row>
    <row r="30" ht="15.75" customHeight="1">
      <c r="A30" s="44">
        <v>27.0</v>
      </c>
      <c r="B30" s="6"/>
      <c r="C30" s="6" t="s">
        <v>1166</v>
      </c>
      <c r="D30" s="7" t="s">
        <v>1167</v>
      </c>
      <c r="E30" s="7">
        <v>3.294642821E9</v>
      </c>
      <c r="F30" s="7"/>
      <c r="G30" s="7" t="s">
        <v>1072</v>
      </c>
      <c r="H30" s="122"/>
      <c r="I30" s="80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</row>
    <row r="31" ht="15.75" customHeight="1">
      <c r="A31" s="44">
        <v>28.0</v>
      </c>
      <c r="B31" s="80"/>
      <c r="C31" s="120" t="s">
        <v>1168</v>
      </c>
      <c r="D31" s="120" t="s">
        <v>1169</v>
      </c>
      <c r="E31" s="120"/>
      <c r="F31" s="122"/>
      <c r="G31" s="7" t="s">
        <v>1072</v>
      </c>
      <c r="H31" s="120"/>
      <c r="I31" s="80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</row>
    <row r="32" ht="15.75" customHeight="1">
      <c r="A32" s="44">
        <v>29.0</v>
      </c>
      <c r="B32" s="80"/>
      <c r="C32" s="120" t="s">
        <v>1170</v>
      </c>
      <c r="D32" s="120" t="s">
        <v>1171</v>
      </c>
      <c r="E32" s="120"/>
      <c r="F32" s="122"/>
      <c r="G32" s="7" t="s">
        <v>1072</v>
      </c>
      <c r="H32" s="120"/>
      <c r="I32" s="80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</row>
    <row r="33" ht="15.75" customHeight="1">
      <c r="A33" s="44">
        <v>30.0</v>
      </c>
      <c r="B33" s="80"/>
      <c r="C33" s="6" t="s">
        <v>1172</v>
      </c>
      <c r="D33" s="7" t="s">
        <v>1173</v>
      </c>
      <c r="E33" s="7">
        <v>4.52735243E8</v>
      </c>
      <c r="F33" s="70" t="s">
        <v>5</v>
      </c>
      <c r="G33" s="7" t="s">
        <v>1072</v>
      </c>
      <c r="H33" s="122"/>
      <c r="I33" s="80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</row>
    <row r="34" ht="15.75" customHeight="1">
      <c r="A34" s="44">
        <v>31.0</v>
      </c>
      <c r="B34" s="43" t="s">
        <v>1174</v>
      </c>
      <c r="C34" s="43" t="s">
        <v>1175</v>
      </c>
      <c r="D34" s="22" t="s">
        <v>1176</v>
      </c>
      <c r="E34" s="22" t="s">
        <v>1177</v>
      </c>
      <c r="F34" s="122"/>
      <c r="G34" s="22" t="s">
        <v>1072</v>
      </c>
      <c r="H34" s="21" t="s">
        <v>1178</v>
      </c>
      <c r="I34" s="80"/>
      <c r="J34" s="61" t="s">
        <v>1179</v>
      </c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</row>
    <row r="35" ht="15.75" customHeight="1">
      <c r="A35" s="44">
        <v>32.0</v>
      </c>
      <c r="B35" s="43" t="s">
        <v>1180</v>
      </c>
      <c r="C35" s="43" t="s">
        <v>1181</v>
      </c>
      <c r="D35" s="43" t="s">
        <v>1182</v>
      </c>
      <c r="E35" s="43" t="s">
        <v>1183</v>
      </c>
      <c r="F35" s="80"/>
      <c r="G35" s="43" t="s">
        <v>1072</v>
      </c>
      <c r="H35" s="141" t="s">
        <v>1184</v>
      </c>
      <c r="I35" s="80"/>
      <c r="J35" s="61" t="s">
        <v>1185</v>
      </c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</row>
    <row r="36" ht="15.75" customHeight="1">
      <c r="A36" s="44">
        <v>33.0</v>
      </c>
      <c r="B36" s="61" t="s">
        <v>1186</v>
      </c>
      <c r="C36" s="26" t="s">
        <v>1187</v>
      </c>
      <c r="D36" s="142" t="s">
        <v>1188</v>
      </c>
      <c r="E36" s="119" t="s">
        <v>1189</v>
      </c>
      <c r="F36" s="83"/>
      <c r="G36" s="61" t="s">
        <v>1072</v>
      </c>
      <c r="H36" s="143" t="s">
        <v>1190</v>
      </c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</row>
    <row r="37" ht="15.75" customHeight="1">
      <c r="A37" s="59">
        <v>34.0</v>
      </c>
      <c r="B37" s="87" t="s">
        <v>1191</v>
      </c>
      <c r="C37" s="140"/>
      <c r="D37" s="60" t="s">
        <v>1192</v>
      </c>
      <c r="E37" s="144" t="s">
        <v>1193</v>
      </c>
      <c r="F37" s="83"/>
      <c r="G37" s="61" t="s">
        <v>1072</v>
      </c>
      <c r="H37" s="143" t="s">
        <v>1194</v>
      </c>
      <c r="I37" s="83"/>
      <c r="J37" s="61" t="s">
        <v>1195</v>
      </c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</row>
    <row r="38" ht="15.75" customHeight="1">
      <c r="A38" s="83"/>
      <c r="B38" s="61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</row>
    <row r="39" ht="15.75" customHeight="1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</row>
    <row r="40" ht="15.75" customHeight="1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</row>
    <row r="41" ht="15.75" customHeight="1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</row>
    <row r="42" ht="15.75" customHeight="1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</row>
    <row r="43" ht="15.75" customHeight="1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</row>
    <row r="44" ht="15.75" customHeight="1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</row>
    <row r="45" ht="15.75" customHeight="1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</row>
    <row r="46" ht="15.75" customHeight="1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</row>
    <row r="47" ht="15.75" customHeight="1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</row>
    <row r="48" ht="15.75" customHeight="1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</row>
    <row r="49" ht="15.75" customHeight="1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</row>
    <row r="50" ht="15.75" customHeight="1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</row>
    <row r="51" ht="15.75" customHeight="1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</row>
    <row r="52" ht="15.75" customHeight="1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</row>
    <row r="53" ht="15.75" customHeight="1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</row>
    <row r="54" ht="15.75" customHeight="1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</row>
    <row r="55" ht="15.75" customHeight="1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</row>
    <row r="56" ht="15.75" customHeight="1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</row>
    <row r="57" ht="15.75" customHeight="1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</row>
    <row r="58" ht="15.75" customHeight="1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</row>
    <row r="59" ht="15.75" customHeight="1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</row>
    <row r="60" ht="15.75" customHeight="1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</row>
    <row r="61" ht="15.75" customHeight="1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</row>
    <row r="62" ht="15.75" customHeight="1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</row>
    <row r="63" ht="15.75" customHeight="1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</row>
    <row r="64" ht="15.75" customHeight="1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</row>
    <row r="65" ht="15.75" customHeight="1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</row>
    <row r="66" ht="15.75" customHeight="1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</row>
    <row r="67" ht="15.75" customHeight="1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</row>
    <row r="68" ht="15.75" customHeight="1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</row>
    <row r="69" ht="15.75" customHeight="1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</row>
    <row r="70" ht="15.75" customHeight="1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</row>
    <row r="71" ht="15.75" customHeight="1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</row>
    <row r="72" ht="15.75" customHeight="1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</row>
    <row r="73" ht="15.75" customHeight="1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</row>
    <row r="74" ht="15.75" customHeight="1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</row>
    <row r="75" ht="15.75" customHeight="1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</row>
    <row r="76" ht="15.75" customHeight="1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</row>
    <row r="77" ht="15.75" customHeight="1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</row>
    <row r="78" ht="15.75" customHeight="1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</row>
    <row r="79" ht="15.75" customHeight="1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</row>
    <row r="80" ht="15.75" customHeight="1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</row>
    <row r="81" ht="15.75" customHeight="1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</row>
    <row r="82" ht="15.75" customHeight="1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</row>
    <row r="83" ht="15.75" customHeight="1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</row>
    <row r="84" ht="15.75" customHeight="1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</row>
    <row r="85" ht="15.75" customHeight="1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</row>
    <row r="86" ht="15.75" customHeight="1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</row>
    <row r="87" ht="15.75" customHeight="1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</row>
    <row r="88" ht="15.75" customHeight="1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</row>
    <row r="89" ht="15.75" customHeight="1">
      <c r="A89" s="83"/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</row>
    <row r="90" ht="15.75" customHeight="1">
      <c r="A90" s="83"/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</row>
    <row r="91" ht="15.75" customHeight="1">
      <c r="A91" s="83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</row>
    <row r="92" ht="15.75" customHeight="1">
      <c r="A92" s="83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</row>
    <row r="93" ht="15.75" customHeight="1">
      <c r="A93" s="83"/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</row>
    <row r="94" ht="15.75" customHeight="1">
      <c r="A94" s="83"/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</row>
    <row r="95" ht="15.75" customHeight="1">
      <c r="A95" s="83"/>
      <c r="B95" s="83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</row>
    <row r="96" ht="15.75" customHeight="1">
      <c r="A96" s="83"/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</row>
    <row r="97" ht="15.75" customHeight="1">
      <c r="A97" s="83"/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</row>
    <row r="98" ht="15.75" customHeight="1">
      <c r="A98" s="83"/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</row>
    <row r="99" ht="15.75" customHeight="1">
      <c r="A99" s="83"/>
      <c r="B99" s="83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</row>
    <row r="100" ht="15.75" customHeight="1">
      <c r="A100" s="83"/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</row>
    <row r="101" ht="15.75" customHeight="1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</row>
    <row r="102" ht="15.75" customHeight="1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</row>
    <row r="103" ht="15.75" customHeight="1">
      <c r="A103" s="83"/>
      <c r="B103" s="83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</row>
    <row r="104" ht="15.75" customHeight="1">
      <c r="A104" s="83"/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</row>
    <row r="105" ht="15.75" customHeight="1">
      <c r="A105" s="83"/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</row>
    <row r="106" ht="15.75" customHeight="1">
      <c r="A106" s="83"/>
      <c r="B106" s="83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</row>
    <row r="107" ht="15.75" customHeight="1">
      <c r="A107" s="83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</row>
    <row r="108" ht="15.75" customHeight="1">
      <c r="A108" s="83"/>
      <c r="B108" s="83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</row>
    <row r="109" ht="15.75" customHeight="1">
      <c r="A109" s="83"/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</row>
    <row r="110" ht="15.75" customHeight="1">
      <c r="A110" s="83"/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</row>
    <row r="111" ht="15.75" customHeight="1">
      <c r="A111" s="83"/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</row>
    <row r="112" ht="15.75" customHeight="1">
      <c r="A112" s="83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</row>
    <row r="113" ht="15.75" customHeight="1">
      <c r="A113" s="83"/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</row>
    <row r="114" ht="15.75" customHeight="1">
      <c r="A114" s="83"/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</row>
    <row r="115" ht="15.75" customHeight="1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</row>
    <row r="116" ht="15.75" customHeight="1">
      <c r="A116" s="83"/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</row>
    <row r="117" ht="15.75" customHeight="1">
      <c r="A117" s="83"/>
      <c r="B117" s="83"/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</row>
    <row r="118" ht="15.75" customHeight="1">
      <c r="A118" s="83"/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</row>
    <row r="119" ht="15.75" customHeight="1">
      <c r="A119" s="83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</row>
    <row r="120" ht="15.75" customHeight="1">
      <c r="A120" s="83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</row>
    <row r="121" ht="15.75" customHeight="1">
      <c r="A121" s="83"/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</row>
    <row r="122" ht="15.75" customHeight="1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</row>
    <row r="123" ht="15.75" customHeight="1">
      <c r="A123" s="83"/>
      <c r="B123" s="83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</row>
    <row r="124" ht="15.75" customHeight="1">
      <c r="A124" s="83"/>
      <c r="B124" s="83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</row>
    <row r="125" ht="15.75" customHeight="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</row>
    <row r="126" ht="15.75" customHeight="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</row>
    <row r="127" ht="15.75" customHeight="1">
      <c r="A127" s="83"/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</row>
    <row r="128" ht="15.75" customHeight="1">
      <c r="A128" s="83"/>
      <c r="B128" s="83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</row>
    <row r="129" ht="15.75" customHeight="1">
      <c r="A129" s="83"/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</row>
    <row r="130" ht="15.75" customHeight="1">
      <c r="A130" s="83"/>
      <c r="B130" s="83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</row>
    <row r="131" ht="15.75" customHeight="1">
      <c r="A131" s="83"/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</row>
    <row r="132" ht="15.75" customHeight="1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</row>
    <row r="133" ht="15.75" customHeight="1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</row>
    <row r="134" ht="15.75" customHeight="1">
      <c r="A134" s="83"/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</row>
    <row r="135" ht="15.75" customHeight="1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</row>
    <row r="136" ht="15.75" customHeight="1">
      <c r="A136" s="83"/>
      <c r="B136" s="83"/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</row>
    <row r="137" ht="15.75" customHeight="1">
      <c r="A137" s="83"/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</row>
    <row r="138" ht="15.75" customHeight="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</row>
    <row r="139" ht="15.75" customHeight="1">
      <c r="A139" s="83"/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</row>
    <row r="140" ht="15.75" customHeight="1">
      <c r="A140" s="83"/>
      <c r="B140" s="83"/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</row>
    <row r="141" ht="15.75" customHeight="1">
      <c r="A141" s="83"/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</row>
    <row r="142" ht="15.75" customHeight="1">
      <c r="A142" s="83"/>
      <c r="B142" s="83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</row>
    <row r="143" ht="15.75" customHeight="1">
      <c r="A143" s="83"/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</row>
    <row r="144" ht="15.75" customHeight="1">
      <c r="A144" s="83"/>
      <c r="B144" s="83"/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</row>
    <row r="145" ht="15.75" customHeight="1">
      <c r="A145" s="83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</row>
    <row r="146" ht="15.75" customHeight="1">
      <c r="A146" s="83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</row>
    <row r="147" ht="15.75" customHeight="1">
      <c r="A147" s="83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</row>
    <row r="148" ht="15.75" customHeight="1">
      <c r="A148" s="83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</row>
    <row r="149" ht="15.75" customHeight="1">
      <c r="A149" s="83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</row>
    <row r="150" ht="15.75" customHeight="1">
      <c r="A150" s="83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</row>
    <row r="151" ht="15.75" customHeight="1">
      <c r="A151" s="83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</row>
    <row r="152" ht="15.75" customHeight="1">
      <c r="A152" s="83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</row>
    <row r="153" ht="15.75" customHeight="1">
      <c r="A153" s="83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</row>
    <row r="154" ht="15.75" customHeight="1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</row>
    <row r="155" ht="15.75" customHeight="1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</row>
    <row r="156" ht="15.75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</row>
    <row r="157" ht="15.75" customHeight="1">
      <c r="A157" s="83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</row>
    <row r="158" ht="15.75" customHeight="1">
      <c r="A158" s="83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</row>
    <row r="159" ht="15.75" customHeight="1">
      <c r="A159" s="83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</row>
    <row r="160" ht="15.75" customHeight="1">
      <c r="A160" s="83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</row>
    <row r="161" ht="15.75" customHeight="1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</row>
    <row r="162" ht="15.75" customHeight="1">
      <c r="A162" s="83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</row>
    <row r="163" ht="15.75" customHeight="1">
      <c r="A163" s="83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</row>
    <row r="164" ht="15.75" customHeight="1">
      <c r="A164" s="83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</row>
    <row r="165" ht="15.75" customHeight="1">
      <c r="A165" s="83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</row>
    <row r="166" ht="15.75" customHeight="1">
      <c r="A166" s="83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</row>
    <row r="167" ht="15.75" customHeight="1">
      <c r="A167" s="83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</row>
    <row r="168" ht="15.75" customHeight="1">
      <c r="A168" s="83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</row>
    <row r="169" ht="15.75" customHeight="1">
      <c r="A169" s="83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</row>
    <row r="170" ht="15.75" customHeight="1">
      <c r="A170" s="83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</row>
    <row r="171" ht="15.75" customHeight="1">
      <c r="A171" s="83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</row>
    <row r="172" ht="15.75" customHeight="1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</row>
    <row r="173" ht="15.75" customHeight="1">
      <c r="A173" s="83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</row>
    <row r="174" ht="15.75" customHeight="1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</row>
    <row r="175" ht="15.75" customHeight="1">
      <c r="A175" s="83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</row>
    <row r="176" ht="15.75" customHeight="1">
      <c r="A176" s="83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</row>
    <row r="177" ht="15.75" customHeight="1">
      <c r="A177" s="83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</row>
    <row r="178" ht="15.75" customHeight="1">
      <c r="A178" s="83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</row>
    <row r="179" ht="15.75" customHeight="1">
      <c r="A179" s="83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</row>
    <row r="180" ht="15.75" customHeight="1">
      <c r="A180" s="83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</row>
    <row r="181" ht="15.75" customHeight="1">
      <c r="A181" s="83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</row>
    <row r="182" ht="15.75" customHeight="1">
      <c r="A182" s="83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</row>
    <row r="183" ht="15.75" customHeight="1">
      <c r="A183" s="83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</row>
    <row r="184" ht="15.75" customHeight="1">
      <c r="A184" s="83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</row>
    <row r="185" ht="15.75" customHeight="1">
      <c r="A185" s="83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</row>
    <row r="186" ht="15.75" customHeight="1">
      <c r="A186" s="83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</row>
    <row r="187" ht="15.75" customHeight="1">
      <c r="A187" s="83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</row>
    <row r="188" ht="15.75" customHeight="1">
      <c r="A188" s="83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</row>
    <row r="189" ht="15.75" customHeight="1">
      <c r="A189" s="83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</row>
    <row r="190" ht="15.75" customHeight="1">
      <c r="A190" s="83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</row>
    <row r="191" ht="15.75" customHeight="1">
      <c r="A191" s="83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</row>
    <row r="192" ht="15.75" customHeight="1">
      <c r="A192" s="83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</row>
    <row r="193" ht="15.75" customHeight="1">
      <c r="A193" s="83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</row>
    <row r="194" ht="15.75" customHeight="1">
      <c r="A194" s="83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</row>
    <row r="195" ht="15.75" customHeight="1">
      <c r="A195" s="83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</row>
    <row r="196" ht="15.75" customHeight="1">
      <c r="A196" s="83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</row>
    <row r="197" ht="15.75" customHeight="1">
      <c r="A197" s="83"/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</row>
    <row r="198" ht="15.75" customHeight="1">
      <c r="A198" s="83"/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</row>
    <row r="199" ht="15.75" customHeight="1">
      <c r="A199" s="83"/>
      <c r="B199" s="83"/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</row>
    <row r="200" ht="15.75" customHeight="1">
      <c r="A200" s="83"/>
      <c r="B200" s="83"/>
      <c r="C200" s="83"/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</row>
    <row r="201" ht="15.75" customHeight="1">
      <c r="A201" s="83"/>
      <c r="B201" s="83"/>
      <c r="C201" s="83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</row>
    <row r="202" ht="15.75" customHeight="1">
      <c r="A202" s="83"/>
      <c r="B202" s="83"/>
      <c r="C202" s="83"/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</row>
    <row r="203" ht="15.75" customHeight="1">
      <c r="A203" s="83"/>
      <c r="B203" s="83"/>
      <c r="C203" s="83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</row>
    <row r="204" ht="15.75" customHeight="1">
      <c r="A204" s="83"/>
      <c r="B204" s="83"/>
      <c r="C204" s="83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</row>
    <row r="205" ht="15.75" customHeight="1">
      <c r="A205" s="83"/>
      <c r="B205" s="83"/>
      <c r="C205" s="83"/>
      <c r="D205" s="83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</row>
    <row r="206" ht="15.75" customHeight="1">
      <c r="A206" s="83"/>
      <c r="B206" s="83"/>
      <c r="C206" s="83"/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</row>
    <row r="207" ht="15.75" customHeight="1">
      <c r="A207" s="83"/>
      <c r="B207" s="83"/>
      <c r="C207" s="83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</row>
    <row r="208" ht="15.75" customHeight="1">
      <c r="A208" s="83"/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</row>
    <row r="209" ht="15.75" customHeight="1">
      <c r="A209" s="83"/>
      <c r="B209" s="83"/>
      <c r="C209" s="83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</row>
    <row r="210" ht="15.75" customHeight="1">
      <c r="A210" s="83"/>
      <c r="B210" s="83"/>
      <c r="C210" s="83"/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</row>
    <row r="211" ht="15.75" customHeight="1">
      <c r="A211" s="83"/>
      <c r="B211" s="83"/>
      <c r="C211" s="83"/>
      <c r="D211" s="83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</row>
    <row r="212" ht="15.75" customHeight="1">
      <c r="A212" s="83"/>
      <c r="B212" s="83"/>
      <c r="C212" s="83"/>
      <c r="D212" s="83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</row>
    <row r="213" ht="15.75" customHeight="1">
      <c r="A213" s="83"/>
      <c r="B213" s="83"/>
      <c r="C213" s="83"/>
      <c r="D213" s="83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</row>
    <row r="214" ht="15.75" customHeight="1">
      <c r="A214" s="83"/>
      <c r="B214" s="83"/>
      <c r="C214" s="83"/>
      <c r="D214" s="83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</row>
    <row r="215" ht="15.75" customHeight="1">
      <c r="A215" s="83"/>
      <c r="B215" s="83"/>
      <c r="C215" s="83"/>
      <c r="D215" s="83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</row>
    <row r="216" ht="15.75" customHeight="1">
      <c r="A216" s="83"/>
      <c r="B216" s="83"/>
      <c r="C216" s="83"/>
      <c r="D216" s="83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</row>
    <row r="217" ht="15.75" customHeight="1">
      <c r="A217" s="83"/>
      <c r="B217" s="83"/>
      <c r="C217" s="83"/>
      <c r="D217" s="83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</row>
    <row r="218" ht="15.75" customHeight="1">
      <c r="A218" s="83"/>
      <c r="B218" s="83"/>
      <c r="C218" s="83"/>
      <c r="D218" s="83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83"/>
      <c r="W218" s="83"/>
      <c r="X218" s="83"/>
      <c r="Y218" s="83"/>
      <c r="Z218" s="83"/>
    </row>
    <row r="219" ht="15.75" customHeight="1">
      <c r="A219" s="83"/>
      <c r="B219" s="83"/>
      <c r="C219" s="83"/>
      <c r="D219" s="83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 s="83"/>
      <c r="U219" s="83"/>
      <c r="V219" s="83"/>
      <c r="W219" s="83"/>
      <c r="X219" s="83"/>
      <c r="Y219" s="83"/>
      <c r="Z219" s="83"/>
    </row>
    <row r="220" ht="15.75" customHeight="1">
      <c r="A220" s="83"/>
      <c r="B220" s="83"/>
      <c r="C220" s="83"/>
      <c r="D220" s="83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83"/>
      <c r="W220" s="83"/>
      <c r="X220" s="83"/>
      <c r="Y220" s="83"/>
      <c r="Z220" s="83"/>
    </row>
    <row r="221" ht="15.75" customHeight="1">
      <c r="A221" s="83"/>
      <c r="B221" s="83"/>
      <c r="C221" s="83"/>
      <c r="D221" s="83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 s="83"/>
      <c r="U221" s="83"/>
      <c r="V221" s="83"/>
      <c r="W221" s="83"/>
      <c r="X221" s="83"/>
      <c r="Y221" s="83"/>
      <c r="Z221" s="83"/>
    </row>
    <row r="222" ht="15.75" customHeight="1">
      <c r="A222" s="83"/>
      <c r="B222" s="83"/>
      <c r="C222" s="83"/>
      <c r="D222" s="83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 s="83"/>
      <c r="U222" s="83"/>
      <c r="V222" s="83"/>
      <c r="W222" s="83"/>
      <c r="X222" s="83"/>
      <c r="Y222" s="83"/>
      <c r="Z222" s="83"/>
    </row>
    <row r="223" ht="15.75" customHeight="1">
      <c r="A223" s="83"/>
      <c r="B223" s="83"/>
      <c r="C223" s="83"/>
      <c r="D223" s="83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 s="83"/>
      <c r="U223" s="83"/>
      <c r="V223" s="83"/>
      <c r="W223" s="83"/>
      <c r="X223" s="83"/>
      <c r="Y223" s="83"/>
      <c r="Z223" s="83"/>
    </row>
    <row r="224" ht="15.75" customHeight="1">
      <c r="A224" s="83"/>
      <c r="B224" s="83"/>
      <c r="C224" s="83"/>
      <c r="D224" s="83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 s="83"/>
      <c r="U224" s="83"/>
      <c r="V224" s="83"/>
      <c r="W224" s="83"/>
      <c r="X224" s="83"/>
      <c r="Y224" s="83"/>
      <c r="Z224" s="83"/>
    </row>
    <row r="225" ht="15.75" customHeight="1">
      <c r="A225" s="83"/>
      <c r="B225" s="83"/>
      <c r="C225" s="83"/>
      <c r="D225" s="83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 s="83"/>
      <c r="U225" s="83"/>
      <c r="V225" s="83"/>
      <c r="W225" s="83"/>
      <c r="X225" s="83"/>
      <c r="Y225" s="83"/>
      <c r="Z225" s="83"/>
    </row>
    <row r="226" ht="15.75" customHeight="1">
      <c r="A226" s="83"/>
      <c r="B226" s="83"/>
      <c r="C226" s="83"/>
      <c r="D226" s="83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 s="83"/>
      <c r="U226" s="83"/>
      <c r="V226" s="83"/>
      <c r="W226" s="83"/>
      <c r="X226" s="83"/>
      <c r="Y226" s="83"/>
      <c r="Z226" s="83"/>
    </row>
    <row r="227" ht="15.75" customHeight="1">
      <c r="A227" s="83"/>
      <c r="B227" s="83"/>
      <c r="C227" s="83"/>
      <c r="D227" s="83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 s="83"/>
      <c r="U227" s="83"/>
      <c r="V227" s="83"/>
      <c r="W227" s="83"/>
      <c r="X227" s="83"/>
      <c r="Y227" s="83"/>
      <c r="Z227" s="83"/>
    </row>
    <row r="228" ht="15.75" customHeight="1">
      <c r="A228" s="83"/>
      <c r="B228" s="83"/>
      <c r="C228" s="83"/>
      <c r="D228" s="83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 s="83"/>
      <c r="U228" s="83"/>
      <c r="V228" s="83"/>
      <c r="W228" s="83"/>
      <c r="X228" s="83"/>
      <c r="Y228" s="83"/>
      <c r="Z228" s="83"/>
    </row>
    <row r="229" ht="15.75" customHeight="1">
      <c r="A229" s="83"/>
      <c r="B229" s="83"/>
      <c r="C229" s="83"/>
      <c r="D229" s="83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 s="83"/>
      <c r="U229" s="83"/>
      <c r="V229" s="83"/>
      <c r="W229" s="83"/>
      <c r="X229" s="83"/>
      <c r="Y229" s="83"/>
      <c r="Z229" s="83"/>
    </row>
    <row r="230" ht="15.75" customHeight="1">
      <c r="A230" s="83"/>
      <c r="B230" s="83"/>
      <c r="C230" s="83"/>
      <c r="D230" s="83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 s="83"/>
      <c r="U230" s="83"/>
      <c r="V230" s="83"/>
      <c r="W230" s="83"/>
      <c r="X230" s="83"/>
      <c r="Y230" s="83"/>
      <c r="Z230" s="83"/>
    </row>
    <row r="231" ht="15.75" customHeight="1">
      <c r="A231" s="83"/>
      <c r="B231" s="83"/>
      <c r="C231" s="83"/>
      <c r="D231" s="83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 s="83"/>
      <c r="U231" s="83"/>
      <c r="V231" s="83"/>
      <c r="W231" s="83"/>
      <c r="X231" s="83"/>
      <c r="Y231" s="83"/>
      <c r="Z231" s="83"/>
    </row>
    <row r="232" ht="15.75" customHeight="1">
      <c r="A232" s="83"/>
      <c r="B232" s="83"/>
      <c r="C232" s="83"/>
      <c r="D232" s="83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 s="83"/>
      <c r="U232" s="83"/>
      <c r="V232" s="83"/>
      <c r="W232" s="83"/>
      <c r="X232" s="83"/>
      <c r="Y232" s="83"/>
      <c r="Z232" s="83"/>
    </row>
    <row r="233" ht="15.75" customHeight="1">
      <c r="A233" s="83"/>
      <c r="B233" s="83"/>
      <c r="C233" s="83"/>
      <c r="D233" s="83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 s="83"/>
      <c r="U233" s="83"/>
      <c r="V233" s="83"/>
      <c r="W233" s="83"/>
      <c r="X233" s="83"/>
      <c r="Y233" s="83"/>
      <c r="Z233" s="83"/>
    </row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:id="rId1" ref="D20"/>
    <hyperlink r:id="rId2" ref="H20"/>
    <hyperlink r:id="rId3" ref="D21"/>
    <hyperlink r:id="rId4" ref="H21"/>
    <hyperlink r:id="rId5" ref="H22"/>
    <hyperlink r:id="rId6" ref="H23"/>
    <hyperlink r:id="rId7" ref="H34"/>
    <hyperlink r:id="rId8" ref="H35"/>
    <hyperlink r:id="rId9" ref="D36"/>
    <hyperlink r:id="rId10" ref="H36"/>
    <hyperlink r:id="rId11" ref="D37"/>
    <hyperlink r:id="rId12" ref="H37"/>
  </hyperlinks>
  <printOptions/>
  <pageMargins bottom="0.75" footer="0.0" header="0.0" left="0.7" right="0.7" top="0.75"/>
  <pageSetup orientation="landscape"/>
  <drawing r:id="rId13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1.22" defaultRowHeight="15.0"/>
  <cols>
    <col customWidth="1" min="1" max="1" width="11.11"/>
    <col customWidth="1" min="2" max="2" width="22.78"/>
    <col customWidth="1" min="3" max="3" width="34.0"/>
    <col customWidth="1" min="4" max="4" width="26.0"/>
    <col customWidth="1" min="5" max="5" width="15.44"/>
    <col customWidth="1" min="6" max="6" width="14.11"/>
    <col customWidth="1" min="7" max="7" width="22.78"/>
    <col customWidth="1" min="8" max="8" width="25.78"/>
    <col customWidth="1" min="9" max="9" width="34.78"/>
    <col customWidth="1" min="10" max="26" width="11.11"/>
  </cols>
  <sheetData>
    <row r="1">
      <c r="A1" s="75" t="s">
        <v>0</v>
      </c>
      <c r="B1" s="96" t="s">
        <v>1</v>
      </c>
      <c r="C1" s="96" t="s">
        <v>2</v>
      </c>
      <c r="D1" s="96" t="s">
        <v>3</v>
      </c>
      <c r="E1" s="96" t="s">
        <v>4</v>
      </c>
      <c r="F1" s="96" t="s">
        <v>5</v>
      </c>
      <c r="G1" s="96" t="s">
        <v>6</v>
      </c>
      <c r="H1" s="101" t="s">
        <v>7</v>
      </c>
      <c r="I1" s="101" t="s">
        <v>8</v>
      </c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>
      <c r="A2" s="5">
        <v>1.0</v>
      </c>
      <c r="B2" s="7" t="s">
        <v>1196</v>
      </c>
      <c r="C2" s="122" t="s">
        <v>1197</v>
      </c>
      <c r="D2" s="122" t="s">
        <v>1198</v>
      </c>
      <c r="E2" s="122"/>
      <c r="F2" s="7"/>
      <c r="G2" s="7" t="s">
        <v>1199</v>
      </c>
      <c r="H2" s="140"/>
      <c r="I2" s="122" t="s">
        <v>665</v>
      </c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>
      <c r="A3" s="5">
        <v>2.0</v>
      </c>
      <c r="B3" s="95" t="s">
        <v>1200</v>
      </c>
      <c r="C3" s="7" t="s">
        <v>1201</v>
      </c>
      <c r="D3" s="7" t="s">
        <v>1202</v>
      </c>
      <c r="E3" s="7" t="s">
        <v>1203</v>
      </c>
      <c r="F3" s="7"/>
      <c r="G3" s="7" t="s">
        <v>1199</v>
      </c>
      <c r="H3" s="7"/>
      <c r="I3" s="7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>
      <c r="A4" s="5">
        <v>3.0</v>
      </c>
      <c r="B4" s="7" t="s">
        <v>1204</v>
      </c>
      <c r="C4" s="7" t="s">
        <v>1205</v>
      </c>
      <c r="D4" s="7" t="s">
        <v>1206</v>
      </c>
      <c r="E4" s="7">
        <v>7.9139727964E10</v>
      </c>
      <c r="F4" s="7"/>
      <c r="G4" s="7" t="s">
        <v>1199</v>
      </c>
      <c r="H4" s="7"/>
      <c r="I4" s="7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>
      <c r="A5" s="5">
        <v>4.0</v>
      </c>
      <c r="B5" s="7" t="s">
        <v>1207</v>
      </c>
      <c r="C5" s="7" t="s">
        <v>1208</v>
      </c>
      <c r="D5" s="7" t="s">
        <v>1209</v>
      </c>
      <c r="E5" s="7">
        <v>7.9822582192E10</v>
      </c>
      <c r="F5" s="7"/>
      <c r="G5" s="7" t="s">
        <v>1199</v>
      </c>
      <c r="H5" s="7"/>
      <c r="I5" s="7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>
      <c r="A6" s="5">
        <v>5.0</v>
      </c>
      <c r="B6" s="7" t="s">
        <v>1210</v>
      </c>
      <c r="C6" s="7" t="s">
        <v>1211</v>
      </c>
      <c r="D6" s="7" t="s">
        <v>1212</v>
      </c>
      <c r="E6" s="7"/>
      <c r="F6" s="7"/>
      <c r="G6" s="7" t="s">
        <v>1199</v>
      </c>
      <c r="H6" s="7"/>
      <c r="I6" s="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>
      <c r="A7" s="5">
        <v>6.0</v>
      </c>
      <c r="B7" s="7" t="s">
        <v>1213</v>
      </c>
      <c r="C7" s="7" t="s">
        <v>575</v>
      </c>
      <c r="D7" s="7" t="s">
        <v>1214</v>
      </c>
      <c r="E7" s="7">
        <v>7.9119252323E10</v>
      </c>
      <c r="F7" s="7"/>
      <c r="G7" s="7" t="s">
        <v>1199</v>
      </c>
      <c r="H7" s="7"/>
      <c r="I7" s="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>
      <c r="A8" s="5">
        <v>7.0</v>
      </c>
      <c r="B8" s="7" t="s">
        <v>1215</v>
      </c>
      <c r="C8" s="7" t="s">
        <v>1216</v>
      </c>
      <c r="D8" s="7" t="s">
        <v>1217</v>
      </c>
      <c r="E8" s="7">
        <v>7.9123635781E10</v>
      </c>
      <c r="F8" s="7"/>
      <c r="G8" s="7" t="s">
        <v>1199</v>
      </c>
      <c r="H8" s="7"/>
      <c r="I8" s="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>
      <c r="A9" s="5">
        <v>8.0</v>
      </c>
      <c r="B9" s="7" t="s">
        <v>1218</v>
      </c>
      <c r="C9" s="7" t="s">
        <v>1219</v>
      </c>
      <c r="D9" s="7" t="s">
        <v>1220</v>
      </c>
      <c r="E9" s="7">
        <v>7.9190542111E10</v>
      </c>
      <c r="F9" s="7"/>
      <c r="G9" s="7" t="s">
        <v>1199</v>
      </c>
      <c r="H9" s="7"/>
      <c r="I9" s="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>
      <c r="A10" s="5">
        <v>9.0</v>
      </c>
      <c r="B10" s="7"/>
      <c r="C10" s="122" t="s">
        <v>1221</v>
      </c>
      <c r="D10" s="122" t="s">
        <v>1222</v>
      </c>
      <c r="E10" s="122"/>
      <c r="F10" s="7"/>
      <c r="G10" s="7" t="s">
        <v>1199</v>
      </c>
      <c r="H10" s="120" t="s">
        <v>1223</v>
      </c>
      <c r="I10" s="120" t="s">
        <v>1224</v>
      </c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>
      <c r="A11" s="5">
        <v>10.0</v>
      </c>
      <c r="B11" s="7"/>
      <c r="C11" s="122" t="s">
        <v>1225</v>
      </c>
      <c r="D11" s="122" t="s">
        <v>1226</v>
      </c>
      <c r="E11" s="122"/>
      <c r="F11" s="7"/>
      <c r="G11" s="7" t="s">
        <v>1199</v>
      </c>
      <c r="H11" s="120" t="s">
        <v>1227</v>
      </c>
      <c r="I11" s="120" t="s">
        <v>1228</v>
      </c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>
      <c r="A12" s="5">
        <v>11.0</v>
      </c>
      <c r="B12" s="7"/>
      <c r="C12" s="122" t="s">
        <v>1229</v>
      </c>
      <c r="D12" s="145" t="s">
        <v>1230</v>
      </c>
      <c r="E12" s="122"/>
      <c r="F12" s="7"/>
      <c r="G12" s="7" t="s">
        <v>1199</v>
      </c>
      <c r="H12" s="120" t="s">
        <v>1231</v>
      </c>
      <c r="I12" s="120" t="s">
        <v>1232</v>
      </c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>
      <c r="A13" s="5">
        <v>12.0</v>
      </c>
      <c r="B13" s="7"/>
      <c r="C13" s="7" t="s">
        <v>1233</v>
      </c>
      <c r="D13" s="7" t="s">
        <v>1234</v>
      </c>
      <c r="E13" s="7">
        <v>8.98982461543E11</v>
      </c>
      <c r="F13" s="7"/>
      <c r="G13" s="7" t="s">
        <v>1199</v>
      </c>
      <c r="H13" s="7"/>
      <c r="I13" s="7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>
      <c r="A14" s="5">
        <v>13.0</v>
      </c>
      <c r="B14" s="7"/>
      <c r="C14" s="7" t="s">
        <v>1235</v>
      </c>
      <c r="D14" s="7" t="s">
        <v>1236</v>
      </c>
      <c r="E14" s="7">
        <v>7.9219675838E10</v>
      </c>
      <c r="F14" s="7"/>
      <c r="G14" s="7" t="s">
        <v>1199</v>
      </c>
      <c r="H14" s="7"/>
      <c r="I14" s="7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>
      <c r="A15" s="5">
        <v>14.0</v>
      </c>
      <c r="B15" s="7"/>
      <c r="C15" s="7" t="s">
        <v>1237</v>
      </c>
      <c r="D15" s="7" t="s">
        <v>1238</v>
      </c>
      <c r="E15" s="7">
        <v>8.9035470779E10</v>
      </c>
      <c r="F15" s="7"/>
      <c r="G15" s="7" t="s">
        <v>1199</v>
      </c>
      <c r="H15" s="7"/>
      <c r="I15" s="7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>
      <c r="A16" s="5">
        <v>15.0</v>
      </c>
      <c r="B16" s="7"/>
      <c r="C16" s="7" t="s">
        <v>1239</v>
      </c>
      <c r="D16" s="7" t="s">
        <v>1240</v>
      </c>
      <c r="E16" s="7">
        <v>8.9109204138E10</v>
      </c>
      <c r="F16" s="7"/>
      <c r="G16" s="7" t="s">
        <v>1199</v>
      </c>
      <c r="H16" s="7"/>
      <c r="I16" s="7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>
      <c r="A17" s="5">
        <v>16.0</v>
      </c>
      <c r="B17" s="7"/>
      <c r="C17" s="7" t="s">
        <v>1241</v>
      </c>
      <c r="D17" s="7" t="s">
        <v>1242</v>
      </c>
      <c r="E17" s="7">
        <v>8.9218664565E10</v>
      </c>
      <c r="F17" s="7"/>
      <c r="G17" s="7" t="s">
        <v>1199</v>
      </c>
      <c r="H17" s="7"/>
      <c r="I17" s="7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>
      <c r="A18" s="5">
        <v>17.0</v>
      </c>
      <c r="B18" s="7"/>
      <c r="C18" s="7" t="s">
        <v>1243</v>
      </c>
      <c r="D18" s="7" t="s">
        <v>1244</v>
      </c>
      <c r="E18" s="7">
        <v>8.9817396954E10</v>
      </c>
      <c r="F18" s="7"/>
      <c r="G18" s="7" t="s">
        <v>1199</v>
      </c>
      <c r="H18" s="7"/>
      <c r="I18" s="7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>
      <c r="A19" s="5">
        <v>18.0</v>
      </c>
      <c r="B19" s="7"/>
      <c r="C19" s="122" t="s">
        <v>1245</v>
      </c>
      <c r="D19" s="122" t="s">
        <v>1226</v>
      </c>
      <c r="E19" s="7">
        <v>7.9215394496E10</v>
      </c>
      <c r="F19" s="7"/>
      <c r="G19" s="7" t="s">
        <v>1199</v>
      </c>
      <c r="H19" s="120"/>
      <c r="I19" s="120" t="s">
        <v>1246</v>
      </c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>
      <c r="A20" s="5">
        <v>19.0</v>
      </c>
      <c r="B20" s="7"/>
      <c r="C20" s="122" t="s">
        <v>1247</v>
      </c>
      <c r="D20" s="122" t="s">
        <v>1248</v>
      </c>
      <c r="E20" s="7">
        <v>8.9107749304E10</v>
      </c>
      <c r="F20" s="7"/>
      <c r="G20" s="7" t="s">
        <v>1199</v>
      </c>
      <c r="H20" s="120"/>
      <c r="I20" s="120" t="s">
        <v>106</v>
      </c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ht="15.75" customHeight="1">
      <c r="A21" s="5">
        <v>20.0</v>
      </c>
      <c r="B21" s="7"/>
      <c r="C21" s="122" t="s">
        <v>1249</v>
      </c>
      <c r="D21" s="122" t="s">
        <v>1250</v>
      </c>
      <c r="E21" s="7">
        <v>3.75296999682E11</v>
      </c>
      <c r="F21" s="7"/>
      <c r="G21" s="7" t="s">
        <v>1199</v>
      </c>
      <c r="H21" s="120"/>
      <c r="I21" s="120" t="s">
        <v>1251</v>
      </c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ht="15.75" customHeight="1">
      <c r="A22" s="5">
        <v>21.0</v>
      </c>
      <c r="B22" s="7"/>
      <c r="C22" s="122" t="s">
        <v>1252</v>
      </c>
      <c r="D22" s="122" t="s">
        <v>1253</v>
      </c>
      <c r="E22" s="122"/>
      <c r="F22" s="7"/>
      <c r="G22" s="7" t="s">
        <v>1199</v>
      </c>
      <c r="H22" s="120"/>
      <c r="I22" s="120" t="s">
        <v>1254</v>
      </c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15.75" customHeight="1">
      <c r="A23" s="5">
        <v>22.0</v>
      </c>
      <c r="B23" s="7"/>
      <c r="C23" s="122" t="s">
        <v>1255</v>
      </c>
      <c r="D23" s="122" t="s">
        <v>1256</v>
      </c>
      <c r="E23" s="122"/>
      <c r="F23" s="7"/>
      <c r="G23" s="7" t="s">
        <v>1199</v>
      </c>
      <c r="H23" s="120"/>
      <c r="I23" s="120" t="s">
        <v>1257</v>
      </c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15.75" customHeight="1">
      <c r="A24" s="5">
        <v>23.0</v>
      </c>
      <c r="B24" s="7"/>
      <c r="C24" s="122" t="s">
        <v>1258</v>
      </c>
      <c r="D24" s="122" t="s">
        <v>1259</v>
      </c>
      <c r="E24" s="122"/>
      <c r="F24" s="7"/>
      <c r="G24" s="7" t="s">
        <v>1199</v>
      </c>
      <c r="H24" s="120"/>
      <c r="I24" s="120" t="s">
        <v>1260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ht="15.75" customHeight="1">
      <c r="A25" s="5">
        <v>24.0</v>
      </c>
      <c r="B25" s="7"/>
      <c r="C25" s="122" t="s">
        <v>1261</v>
      </c>
      <c r="D25" s="122" t="s">
        <v>1262</v>
      </c>
      <c r="E25" s="122"/>
      <c r="F25" s="7"/>
      <c r="G25" s="7" t="s">
        <v>1199</v>
      </c>
      <c r="H25" s="120"/>
      <c r="I25" s="120" t="s">
        <v>1263</v>
      </c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15.75" customHeight="1">
      <c r="A26" s="5">
        <v>25.0</v>
      </c>
      <c r="B26" s="7"/>
      <c r="C26" s="122" t="s">
        <v>1264</v>
      </c>
      <c r="D26" s="122" t="s">
        <v>1209</v>
      </c>
      <c r="E26" s="122"/>
      <c r="F26" s="7"/>
      <c r="G26" s="7" t="s">
        <v>1199</v>
      </c>
      <c r="H26" s="120"/>
      <c r="I26" s="120" t="s">
        <v>1265</v>
      </c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ht="15.75" customHeight="1">
      <c r="A27" s="5">
        <v>26.0</v>
      </c>
      <c r="B27" s="7"/>
      <c r="C27" s="122" t="s">
        <v>1266</v>
      </c>
      <c r="D27" s="122" t="s">
        <v>1267</v>
      </c>
      <c r="E27" s="122"/>
      <c r="F27" s="7"/>
      <c r="G27" s="7" t="s">
        <v>1199</v>
      </c>
      <c r="H27" s="120"/>
      <c r="I27" s="122" t="s">
        <v>1268</v>
      </c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15.75" customHeight="1">
      <c r="A28" s="5">
        <v>27.0</v>
      </c>
      <c r="B28" s="7"/>
      <c r="C28" s="122" t="s">
        <v>1269</v>
      </c>
      <c r="D28" s="122" t="s">
        <v>1270</v>
      </c>
      <c r="E28" s="122"/>
      <c r="F28" s="7"/>
      <c r="G28" s="7" t="s">
        <v>1199</v>
      </c>
      <c r="H28" s="120"/>
      <c r="I28" s="120" t="s">
        <v>665</v>
      </c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15.75" customHeight="1">
      <c r="A29" s="5">
        <v>28.0</v>
      </c>
      <c r="B29" s="7"/>
      <c r="C29" s="122" t="s">
        <v>1271</v>
      </c>
      <c r="D29" s="122" t="s">
        <v>1272</v>
      </c>
      <c r="E29" s="122"/>
      <c r="F29" s="7"/>
      <c r="G29" s="7" t="s">
        <v>1199</v>
      </c>
      <c r="H29" s="120"/>
      <c r="I29" s="120" t="s">
        <v>1273</v>
      </c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ht="15.75" customHeight="1">
      <c r="A30" s="5">
        <v>29.0</v>
      </c>
      <c r="B30" s="7"/>
      <c r="C30" s="122" t="s">
        <v>760</v>
      </c>
      <c r="D30" s="122" t="s">
        <v>1274</v>
      </c>
      <c r="E30" s="122"/>
      <c r="F30" s="7"/>
      <c r="G30" s="7" t="s">
        <v>1199</v>
      </c>
      <c r="H30" s="120"/>
      <c r="I30" s="120" t="s">
        <v>1275</v>
      </c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ht="15.75" customHeight="1">
      <c r="A31" s="5">
        <v>30.0</v>
      </c>
      <c r="B31" s="7"/>
      <c r="C31" s="122" t="s">
        <v>1276</v>
      </c>
      <c r="D31" s="122" t="s">
        <v>1277</v>
      </c>
      <c r="E31" s="122"/>
      <c r="F31" s="7"/>
      <c r="G31" s="7" t="s">
        <v>1199</v>
      </c>
      <c r="H31" s="120"/>
      <c r="I31" s="120" t="s">
        <v>1278</v>
      </c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ht="15.75" customHeight="1">
      <c r="A32" s="5">
        <v>31.0</v>
      </c>
      <c r="B32" s="7"/>
      <c r="C32" s="122" t="s">
        <v>1264</v>
      </c>
      <c r="D32" s="122" t="s">
        <v>1209</v>
      </c>
      <c r="E32" s="122"/>
      <c r="F32" s="7"/>
      <c r="G32" s="7" t="s">
        <v>1199</v>
      </c>
      <c r="H32" s="146"/>
      <c r="I32" s="146" t="s">
        <v>1279</v>
      </c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ht="15.75" customHeight="1">
      <c r="A33" s="5">
        <v>32.0</v>
      </c>
      <c r="B33" s="7"/>
      <c r="C33" s="122" t="s">
        <v>1261</v>
      </c>
      <c r="D33" s="122" t="s">
        <v>1280</v>
      </c>
      <c r="E33" s="122"/>
      <c r="F33" s="7"/>
      <c r="G33" s="7" t="s">
        <v>1199</v>
      </c>
      <c r="H33" s="120"/>
      <c r="I33" s="120" t="s">
        <v>1281</v>
      </c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ht="15.75" customHeight="1">
      <c r="A34" s="5">
        <v>33.0</v>
      </c>
      <c r="B34" s="7"/>
      <c r="C34" s="122" t="s">
        <v>1245</v>
      </c>
      <c r="D34" s="122" t="s">
        <v>1226</v>
      </c>
      <c r="E34" s="122"/>
      <c r="F34" s="7"/>
      <c r="G34" s="7" t="s">
        <v>1199</v>
      </c>
      <c r="H34" s="120"/>
      <c r="I34" s="120" t="s">
        <v>207</v>
      </c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ht="15.75" customHeight="1">
      <c r="A35" s="5">
        <v>34.0</v>
      </c>
      <c r="B35" s="7"/>
      <c r="C35" s="122" t="s">
        <v>1282</v>
      </c>
      <c r="D35" s="122" t="s">
        <v>1283</v>
      </c>
      <c r="E35" s="122"/>
      <c r="F35" s="7"/>
      <c r="G35" s="7" t="s">
        <v>1199</v>
      </c>
      <c r="H35" s="120"/>
      <c r="I35" s="120" t="s">
        <v>1281</v>
      </c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ht="15.75" customHeight="1">
      <c r="A36" s="5">
        <v>35.0</v>
      </c>
      <c r="B36" s="7"/>
      <c r="C36" s="122" t="s">
        <v>1261</v>
      </c>
      <c r="D36" s="122" t="s">
        <v>1280</v>
      </c>
      <c r="E36" s="122"/>
      <c r="F36" s="7"/>
      <c r="G36" s="7" t="s">
        <v>1199</v>
      </c>
      <c r="H36" s="120"/>
      <c r="I36" s="120" t="s">
        <v>1284</v>
      </c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ht="15.75" customHeight="1">
      <c r="A37" s="5">
        <v>36.0</v>
      </c>
      <c r="B37" s="7"/>
      <c r="C37" s="122" t="s">
        <v>1285</v>
      </c>
      <c r="D37" s="122" t="s">
        <v>1286</v>
      </c>
      <c r="E37" s="122"/>
      <c r="F37" s="7"/>
      <c r="G37" s="7" t="s">
        <v>1199</v>
      </c>
      <c r="H37" s="146"/>
      <c r="I37" s="146" t="s">
        <v>1275</v>
      </c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ht="15.75" customHeight="1">
      <c r="A38" s="5">
        <v>37.0</v>
      </c>
      <c r="B38" s="7"/>
      <c r="C38" s="122" t="s">
        <v>1287</v>
      </c>
      <c r="D38" s="122" t="s">
        <v>1288</v>
      </c>
      <c r="E38" s="122"/>
      <c r="F38" s="7"/>
      <c r="G38" s="7" t="s">
        <v>1199</v>
      </c>
      <c r="H38" s="120"/>
      <c r="I38" s="120" t="s">
        <v>1037</v>
      </c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ht="15.75" customHeight="1">
      <c r="A39" s="5">
        <v>38.0</v>
      </c>
      <c r="B39" s="7"/>
      <c r="C39" s="122" t="s">
        <v>1287</v>
      </c>
      <c r="D39" s="122" t="s">
        <v>1288</v>
      </c>
      <c r="E39" s="122"/>
      <c r="F39" s="7"/>
      <c r="G39" s="7" t="s">
        <v>1199</v>
      </c>
      <c r="H39" s="120"/>
      <c r="I39" s="120" t="s">
        <v>1289</v>
      </c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ht="15.75" customHeight="1">
      <c r="A40" s="5">
        <v>39.0</v>
      </c>
      <c r="B40" s="7"/>
      <c r="C40" s="122" t="s">
        <v>1290</v>
      </c>
      <c r="D40" s="122" t="s">
        <v>1291</v>
      </c>
      <c r="E40" s="122"/>
      <c r="F40" s="7"/>
      <c r="G40" s="7" t="s">
        <v>1199</v>
      </c>
      <c r="H40" s="120"/>
      <c r="I40" s="120" t="s">
        <v>1292</v>
      </c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ht="15.75" customHeight="1">
      <c r="A41" s="5">
        <v>40.0</v>
      </c>
      <c r="B41" s="7"/>
      <c r="C41" s="122"/>
      <c r="D41" s="122" t="s">
        <v>1293</v>
      </c>
      <c r="E41" s="122"/>
      <c r="F41" s="7"/>
      <c r="G41" s="7" t="s">
        <v>1199</v>
      </c>
      <c r="H41" s="120"/>
      <c r="I41" s="120" t="s">
        <v>1294</v>
      </c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ht="15.75" customHeight="1">
      <c r="A42" s="5">
        <v>41.0</v>
      </c>
      <c r="B42" s="7"/>
      <c r="C42" s="122" t="s">
        <v>1255</v>
      </c>
      <c r="D42" s="122" t="s">
        <v>1295</v>
      </c>
      <c r="E42" s="122"/>
      <c r="F42" s="7"/>
      <c r="G42" s="7" t="s">
        <v>1199</v>
      </c>
      <c r="H42" s="120"/>
      <c r="I42" s="120" t="s">
        <v>271</v>
      </c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ht="15.75" customHeight="1">
      <c r="A43" s="5">
        <v>42.0</v>
      </c>
      <c r="B43" s="7"/>
      <c r="C43" s="122" t="s">
        <v>1296</v>
      </c>
      <c r="D43" s="122" t="s">
        <v>1277</v>
      </c>
      <c r="E43" s="122"/>
      <c r="F43" s="7"/>
      <c r="G43" s="7" t="s">
        <v>1199</v>
      </c>
      <c r="H43" s="120"/>
      <c r="I43" s="120" t="s">
        <v>1297</v>
      </c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ht="15.75" customHeight="1">
      <c r="A44" s="5">
        <v>43.0</v>
      </c>
      <c r="B44" s="7"/>
      <c r="C44" s="122" t="s">
        <v>1298</v>
      </c>
      <c r="D44" s="122" t="s">
        <v>1299</v>
      </c>
      <c r="E44" s="122"/>
      <c r="F44" s="7"/>
      <c r="G44" s="7" t="s">
        <v>1199</v>
      </c>
      <c r="H44" s="120"/>
      <c r="I44" s="120" t="s">
        <v>1300</v>
      </c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ht="15.75" customHeight="1">
      <c r="A45" s="5">
        <v>44.0</v>
      </c>
      <c r="B45" s="7"/>
      <c r="C45" s="122" t="s">
        <v>1264</v>
      </c>
      <c r="D45" s="122" t="s">
        <v>1209</v>
      </c>
      <c r="E45" s="122"/>
      <c r="F45" s="7"/>
      <c r="G45" s="7" t="s">
        <v>1199</v>
      </c>
      <c r="H45" s="120"/>
      <c r="I45" s="120" t="s">
        <v>1301</v>
      </c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ht="15.75" customHeight="1">
      <c r="A46" s="5">
        <v>45.0</v>
      </c>
      <c r="B46" s="7"/>
      <c r="C46" s="122" t="s">
        <v>1261</v>
      </c>
      <c r="D46" s="122" t="s">
        <v>1280</v>
      </c>
      <c r="E46" s="122"/>
      <c r="F46" s="7"/>
      <c r="G46" s="7" t="s">
        <v>1199</v>
      </c>
      <c r="H46" s="120"/>
      <c r="I46" s="120" t="s">
        <v>794</v>
      </c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ht="15.75" customHeight="1">
      <c r="A47" s="5">
        <v>46.0</v>
      </c>
      <c r="B47" s="7"/>
      <c r="C47" s="122" t="s">
        <v>1245</v>
      </c>
      <c r="D47" s="122" t="s">
        <v>1226</v>
      </c>
      <c r="E47" s="122"/>
      <c r="F47" s="7"/>
      <c r="G47" s="7" t="s">
        <v>1199</v>
      </c>
      <c r="H47" s="146"/>
      <c r="I47" s="146" t="s">
        <v>794</v>
      </c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ht="15.75" customHeight="1">
      <c r="A48" s="5">
        <v>47.0</v>
      </c>
      <c r="B48" s="7"/>
      <c r="C48" s="122" t="s">
        <v>1255</v>
      </c>
      <c r="D48" s="122" t="s">
        <v>1295</v>
      </c>
      <c r="E48" s="122"/>
      <c r="F48" s="7"/>
      <c r="G48" s="7" t="s">
        <v>1199</v>
      </c>
      <c r="H48" s="120"/>
      <c r="I48" s="120" t="s">
        <v>1292</v>
      </c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ht="15.75" customHeight="1">
      <c r="A49" s="5">
        <v>48.0</v>
      </c>
      <c r="B49" s="7"/>
      <c r="C49" s="122" t="s">
        <v>1302</v>
      </c>
      <c r="D49" s="122" t="s">
        <v>1303</v>
      </c>
      <c r="E49" s="122"/>
      <c r="F49" s="7"/>
      <c r="G49" s="7" t="s">
        <v>1199</v>
      </c>
      <c r="H49" s="120"/>
      <c r="I49" s="120" t="s">
        <v>378</v>
      </c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ht="15.75" customHeight="1">
      <c r="A50" s="5">
        <v>49.0</v>
      </c>
      <c r="B50" s="7"/>
      <c r="C50" s="122" t="s">
        <v>1261</v>
      </c>
      <c r="D50" s="122" t="s">
        <v>1304</v>
      </c>
      <c r="E50" s="122"/>
      <c r="F50" s="7"/>
      <c r="G50" s="7" t="s">
        <v>1199</v>
      </c>
      <c r="H50" s="120"/>
      <c r="I50" s="120" t="s">
        <v>1305</v>
      </c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ht="15.75" customHeight="1">
      <c r="A51" s="5">
        <v>50.0</v>
      </c>
      <c r="B51" s="7"/>
      <c r="C51" s="122" t="s">
        <v>1306</v>
      </c>
      <c r="D51" s="122" t="s">
        <v>1307</v>
      </c>
      <c r="E51" s="122"/>
      <c r="F51" s="7"/>
      <c r="G51" s="7" t="s">
        <v>1199</v>
      </c>
      <c r="H51" s="120"/>
      <c r="I51" s="120" t="s">
        <v>1308</v>
      </c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ht="15.75" customHeight="1">
      <c r="A52" s="102">
        <v>51.0</v>
      </c>
      <c r="B52" s="7" t="s">
        <v>1309</v>
      </c>
      <c r="C52" s="7" t="s">
        <v>1310</v>
      </c>
      <c r="D52" s="7" t="s">
        <v>1311</v>
      </c>
      <c r="E52" s="7">
        <v>7.9175165883E10</v>
      </c>
      <c r="F52" s="70" t="s">
        <v>5</v>
      </c>
      <c r="G52" s="7" t="s">
        <v>1199</v>
      </c>
      <c r="H52" s="7"/>
      <c r="I52" s="7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ht="15.75" customHeight="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ht="15.75" customHeight="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ht="15.75" customHeight="1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ht="15.75" customHeight="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ht="15.75" customHeight="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ht="15.75" customHeight="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ht="15.7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ht="15.75" customHeight="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ht="15.75" customHeigh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ht="15.75" customHeight="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ht="15.75" customHeight="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ht="15.75" customHeight="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ht="15.75" customHeight="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ht="15.75" customHeight="1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ht="15.75" customHeight="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ht="15.75" customHeight="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ht="15.75" customHeight="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ht="15.75" customHeight="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ht="15.75" customHeigh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ht="15.75" customHeight="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ht="15.75" customHeigh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ht="15.75" customHeight="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ht="15.75" customHeight="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ht="15.75" customHeight="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ht="15.75" customHeight="1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ht="15.75" customHeight="1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ht="15.75" customHeight="1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ht="15.75" customHeight="1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ht="15.75" customHeight="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ht="15.75" customHeight="1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ht="15.75" customHeight="1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ht="15.75" customHeight="1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ht="15.75" customHeight="1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ht="15.75" customHeight="1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ht="15.75" customHeight="1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ht="15.75" customHeight="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ht="15.75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ht="15.75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ht="15.75" customHeight="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ht="15.75" customHeight="1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ht="15.75" customHeight="1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ht="15.75" customHeight="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ht="15.75" customHeigh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ht="15.75" customHeight="1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ht="15.75" customHeight="1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ht="15.75" customHeight="1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ht="15.75" customHeight="1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ht="15.75" customHeight="1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ht="15.75" customHeight="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ht="15.75" customHeight="1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ht="15.75" customHeight="1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ht="15.75" customHeight="1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ht="15.75" customHeight="1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ht="15.75" customHeight="1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ht="15.75" customHeight="1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ht="15.75" customHeight="1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ht="15.75" customHeight="1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ht="15.75" customHeight="1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ht="15.75" customHeight="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ht="15.75" customHeight="1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ht="15.75" customHeight="1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ht="15.75" customHeight="1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ht="15.75" customHeight="1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ht="15.75" customHeight="1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ht="15.75" customHeight="1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ht="15.75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ht="15.75" customHeight="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ht="15.75" customHeight="1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ht="15.75" customHeight="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ht="15.75" customHeight="1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ht="15.75" customHeight="1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ht="15.75" customHeight="1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ht="15.75" customHeight="1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ht="15.75" customHeight="1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ht="15.75" customHeight="1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ht="15.75" customHeight="1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ht="15.75" customHeight="1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ht="15.75" customHeight="1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ht="15.75" customHeight="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ht="15.75" customHeight="1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ht="15.75" customHeight="1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ht="15.75" customHeight="1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ht="15.75" customHeight="1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ht="15.75" customHeight="1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ht="15.75" customHeight="1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ht="15.75" customHeight="1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ht="15.75" customHeight="1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ht="15.75" customHeight="1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ht="15.75" customHeight="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ht="15.75" customHeight="1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ht="15.75" customHeight="1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ht="15.75" customHeight="1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ht="15.75" customHeight="1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ht="15.75" customHeight="1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ht="15.75" customHeight="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ht="15.75" customHeight="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ht="15.75" customHeight="1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ht="15.75" customHeight="1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ht="15.75" customHeight="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ht="15.75" customHeight="1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ht="15.75" customHeight="1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ht="15.75" customHeight="1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ht="15.75" customHeight="1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ht="15.75" customHeight="1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ht="15.75" customHeight="1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ht="15.75" customHeight="1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ht="15.75" customHeight="1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ht="15.75" customHeight="1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ht="15.75" customHeight="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ht="15.75" customHeight="1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ht="15.75" customHeight="1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ht="15.75" customHeight="1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ht="15.75" customHeight="1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ht="15.75" customHeight="1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ht="15.75" customHeight="1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ht="15.75" customHeight="1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ht="15.75" customHeight="1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ht="15.75" customHeight="1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ht="15.75" customHeight="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ht="15.75" customHeight="1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ht="15.75" customHeight="1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ht="15.75" customHeight="1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ht="15.75" customHeight="1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ht="15.75" customHeight="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ht="15.75" customHeight="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ht="15.75" customHeight="1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ht="15.75" customHeight="1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ht="15.75" customHeight="1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ht="15.75" customHeight="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ht="15.75" customHeight="1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ht="15.75" customHeight="1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ht="15.75" customHeight="1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ht="15.75" customHeight="1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ht="15.75" customHeight="1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ht="15.75" customHeight="1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ht="15.75" customHeight="1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ht="15.75" customHeight="1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ht="15.75" customHeight="1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ht="15.75" customHeight="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ht="15.75" customHeight="1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ht="15.75" customHeight="1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ht="15.75" customHeight="1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ht="15.75" customHeight="1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ht="15.75" customHeight="1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ht="15.75" customHeight="1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ht="15.75" customHeight="1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ht="15.75" customHeight="1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ht="15.75" customHeight="1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ht="15.75" customHeight="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ht="15.75" customHeight="1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ht="15.75" customHeight="1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ht="15.75" customHeight="1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ht="15.75" customHeigh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ht="15.75" customHeight="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ht="15.75" customHeight="1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ht="15.75" customHeight="1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ht="15.75" customHeight="1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ht="15.75" customHeight="1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ht="15.75" customHeight="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ht="15.75" customHeight="1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ht="15.75" customHeight="1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ht="15.75" customHeigh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ht="15.75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ht="15.75" customHeight="1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ht="15.75" customHeight="1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ht="15.75" customHeight="1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ht="15.75" customHeight="1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ht="15.75" customHeight="1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ht="15.75" customHeight="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ht="15.75" customHeight="1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ht="15.75" customHeight="1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ht="15.75" customHeight="1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ht="15.75" customHeight="1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ht="15.75" customHeight="1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ht="15.75" customHeight="1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ht="15.75" customHeight="1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ht="15.75" customHeight="1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ht="15.75" customHeight="1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ht="15.75" customHeight="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ht="15.75" customHeight="1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ht="15.75" customHeight="1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ht="15.75" customHeight="1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ht="15.75" customHeight="1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ht="15.75" customHeight="1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ht="15.75" customHeight="1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ht="15.75" customHeight="1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ht="15.75" customHeight="1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ht="15.75" customHeight="1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ht="15.75" customHeight="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ht="15.75" customHeight="1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ht="15.75" customHeight="1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ht="15.75" customHeight="1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ht="15.75" customHeight="1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ht="15.75" customHeight="1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ht="15.75" customHeight="1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ht="15.75" customHeight="1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ht="15.75" customHeight="1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ht="15.75" customHeight="1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ht="15.75" customHeight="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ht="15.75" customHeight="1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8.33"/>
    <col customWidth="1" min="2" max="2" width="28.78"/>
    <col customWidth="1" min="3" max="3" width="27.78"/>
    <col customWidth="1" min="4" max="4" width="27.11"/>
    <col customWidth="1" min="5" max="5" width="15.11"/>
    <col customWidth="1" min="6" max="6" width="42.11"/>
    <col customWidth="1" min="7" max="7" width="63.11"/>
    <col customWidth="1" min="8" max="8" width="28.67"/>
    <col customWidth="1" min="9" max="26" width="10.44"/>
  </cols>
  <sheetData>
    <row r="1" ht="15.75" customHeight="1">
      <c r="A1" s="1" t="s">
        <v>0</v>
      </c>
      <c r="B1" s="2" t="s">
        <v>1312</v>
      </c>
      <c r="C1" s="2" t="s">
        <v>2</v>
      </c>
      <c r="D1" s="2" t="s">
        <v>3</v>
      </c>
      <c r="E1" s="2" t="s">
        <v>4</v>
      </c>
      <c r="F1" s="2" t="s">
        <v>7</v>
      </c>
      <c r="G1" s="2" t="s">
        <v>8</v>
      </c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5.75" customHeight="1">
      <c r="A2" s="29">
        <v>1.0</v>
      </c>
      <c r="B2" s="30" t="s">
        <v>1313</v>
      </c>
      <c r="C2" s="147" t="s">
        <v>1314</v>
      </c>
      <c r="D2" s="148" t="s">
        <v>1315</v>
      </c>
      <c r="E2" s="147">
        <v>2.9434224E7</v>
      </c>
      <c r="F2" s="6" t="s">
        <v>1316</v>
      </c>
      <c r="G2" s="147" t="s">
        <v>1317</v>
      </c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5.75" customHeight="1">
      <c r="A3" s="29">
        <v>2.0</v>
      </c>
      <c r="B3" s="6" t="s">
        <v>1318</v>
      </c>
      <c r="C3" s="6"/>
      <c r="D3" s="6"/>
      <c r="E3" s="6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5.75" customHeight="1">
      <c r="A4" s="29">
        <v>3.0</v>
      </c>
      <c r="B4" s="30" t="s">
        <v>1319</v>
      </c>
      <c r="C4" s="6" t="s">
        <v>1320</v>
      </c>
      <c r="D4" s="6" t="s">
        <v>1321</v>
      </c>
      <c r="E4" s="6">
        <v>2.6114329E7</v>
      </c>
      <c r="F4" s="6" t="s">
        <v>1322</v>
      </c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5.75" customHeight="1">
      <c r="A5" s="29">
        <v>4.0</v>
      </c>
      <c r="B5" s="6" t="s">
        <v>1323</v>
      </c>
      <c r="C5" s="6" t="s">
        <v>1324</v>
      </c>
      <c r="D5" s="6" t="s">
        <v>1325</v>
      </c>
      <c r="E5" s="6">
        <v>2.9137622E7</v>
      </c>
      <c r="F5" s="6" t="s">
        <v>1326</v>
      </c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5.75" customHeight="1">
      <c r="A6" s="29">
        <v>5.0</v>
      </c>
      <c r="B6" s="6" t="s">
        <v>1327</v>
      </c>
      <c r="C6" s="6" t="s">
        <v>1328</v>
      </c>
      <c r="D6" s="6"/>
      <c r="E6" s="6">
        <v>2.9218604E7</v>
      </c>
      <c r="F6" s="6" t="s">
        <v>1329</v>
      </c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5.75" customHeight="1">
      <c r="A7" s="29">
        <v>6.0</v>
      </c>
      <c r="B7" s="6" t="s">
        <v>1330</v>
      </c>
      <c r="C7" s="6" t="s">
        <v>1331</v>
      </c>
      <c r="D7" s="6" t="s">
        <v>1332</v>
      </c>
      <c r="E7" s="6">
        <v>6.5626653E7</v>
      </c>
      <c r="F7" s="149" t="s">
        <v>1333</v>
      </c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5.75" customHeight="1">
      <c r="A8" s="29">
        <v>7.0</v>
      </c>
      <c r="B8" s="6" t="s">
        <v>1334</v>
      </c>
      <c r="C8" s="6"/>
      <c r="D8" s="6" t="s">
        <v>1335</v>
      </c>
      <c r="E8" s="6"/>
      <c r="F8" s="149" t="s">
        <v>1336</v>
      </c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5.75" customHeight="1">
      <c r="A9" s="29">
        <v>8.0</v>
      </c>
      <c r="B9" s="6" t="s">
        <v>1337</v>
      </c>
      <c r="C9" s="6"/>
      <c r="D9" s="6" t="s">
        <v>1338</v>
      </c>
      <c r="E9" s="6"/>
      <c r="F9" s="149" t="s">
        <v>1339</v>
      </c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5.75" customHeight="1">
      <c r="A10" s="29">
        <v>9.0</v>
      </c>
      <c r="B10" s="6" t="s">
        <v>1340</v>
      </c>
      <c r="C10" s="6"/>
      <c r="D10" s="6" t="s">
        <v>1341</v>
      </c>
      <c r="E10" s="6"/>
      <c r="F10" s="6" t="s">
        <v>1342</v>
      </c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75" customHeight="1">
      <c r="A11" s="29">
        <v>10.0</v>
      </c>
      <c r="B11" s="6" t="s">
        <v>1343</v>
      </c>
      <c r="C11" s="6"/>
      <c r="D11" s="6" t="s">
        <v>1344</v>
      </c>
      <c r="E11" s="6"/>
      <c r="F11" s="6" t="s">
        <v>1345</v>
      </c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75" customHeight="1">
      <c r="A12" s="29">
        <v>11.0</v>
      </c>
      <c r="B12" s="6" t="s">
        <v>1346</v>
      </c>
      <c r="C12" s="6"/>
      <c r="D12" s="6" t="s">
        <v>1347</v>
      </c>
      <c r="E12" s="6"/>
      <c r="F12" s="4" t="s">
        <v>1348</v>
      </c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75" customHeight="1">
      <c r="A13" s="29">
        <v>12.0</v>
      </c>
      <c r="B13" s="6" t="s">
        <v>1349</v>
      </c>
      <c r="C13" s="6"/>
      <c r="D13" s="150" t="s">
        <v>1350</v>
      </c>
      <c r="E13" s="151" t="s">
        <v>1351</v>
      </c>
      <c r="F13" s="149" t="s">
        <v>1352</v>
      </c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75" customHeight="1">
      <c r="A14" s="29">
        <v>13.0</v>
      </c>
      <c r="B14" s="6" t="s">
        <v>1353</v>
      </c>
      <c r="C14" s="6"/>
      <c r="D14" s="6" t="s">
        <v>1354</v>
      </c>
      <c r="E14" s="6"/>
      <c r="F14" s="6" t="s">
        <v>1355</v>
      </c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75" customHeight="1">
      <c r="A15" s="29">
        <v>14.0</v>
      </c>
      <c r="B15" s="6" t="s">
        <v>1356</v>
      </c>
      <c r="C15" s="6"/>
      <c r="D15" s="6" t="s">
        <v>1357</v>
      </c>
      <c r="E15" s="6"/>
      <c r="F15" s="149" t="s">
        <v>1358</v>
      </c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29">
        <v>15.0</v>
      </c>
      <c r="B16" s="6" t="s">
        <v>1359</v>
      </c>
      <c r="C16" s="6"/>
      <c r="D16" s="6" t="s">
        <v>1360</v>
      </c>
      <c r="E16" s="6"/>
      <c r="F16" s="6" t="s">
        <v>1361</v>
      </c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29">
        <v>16.0</v>
      </c>
      <c r="B17" s="6" t="s">
        <v>1362</v>
      </c>
      <c r="C17" s="6" t="s">
        <v>1363</v>
      </c>
      <c r="D17" s="6" t="s">
        <v>1364</v>
      </c>
      <c r="E17" s="6">
        <v>2.8723065E7</v>
      </c>
      <c r="F17" s="149" t="s">
        <v>1365</v>
      </c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29">
        <v>18.0</v>
      </c>
      <c r="B18" s="6" t="s">
        <v>1366</v>
      </c>
      <c r="C18" s="6"/>
      <c r="D18" s="6" t="s">
        <v>1367</v>
      </c>
      <c r="E18" s="6"/>
      <c r="F18" s="6" t="s">
        <v>1368</v>
      </c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29">
        <v>19.0</v>
      </c>
      <c r="B19" s="6" t="s">
        <v>1369</v>
      </c>
      <c r="C19" s="6"/>
      <c r="D19" s="6" t="s">
        <v>1370</v>
      </c>
      <c r="E19" s="6"/>
      <c r="F19" s="6" t="s">
        <v>1371</v>
      </c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29">
        <v>20.0</v>
      </c>
      <c r="B20" s="6" t="s">
        <v>1372</v>
      </c>
      <c r="C20" s="6"/>
      <c r="D20" s="6" t="s">
        <v>1373</v>
      </c>
      <c r="E20" s="6"/>
      <c r="F20" s="6" t="s">
        <v>1374</v>
      </c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29">
        <v>21.0</v>
      </c>
      <c r="B21" s="6" t="s">
        <v>1375</v>
      </c>
      <c r="C21" s="6"/>
      <c r="D21" s="6" t="s">
        <v>1376</v>
      </c>
      <c r="E21" s="6"/>
      <c r="F21" s="6" t="s">
        <v>1377</v>
      </c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29">
        <v>22.0</v>
      </c>
      <c r="B22" s="6" t="s">
        <v>1378</v>
      </c>
      <c r="C22" s="6"/>
      <c r="D22" s="6" t="s">
        <v>1379</v>
      </c>
      <c r="E22" s="6"/>
      <c r="F22" s="6" t="s">
        <v>1380</v>
      </c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29">
        <v>23.0</v>
      </c>
      <c r="B23" s="6" t="s">
        <v>1381</v>
      </c>
      <c r="C23" s="6"/>
      <c r="D23" s="6" t="s">
        <v>1382</v>
      </c>
      <c r="E23" s="6"/>
      <c r="F23" s="6" t="s">
        <v>1383</v>
      </c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29">
        <v>24.0</v>
      </c>
      <c r="B24" s="6" t="s">
        <v>1384</v>
      </c>
      <c r="C24" s="6"/>
      <c r="D24" s="6" t="s">
        <v>1385</v>
      </c>
      <c r="E24" s="6"/>
      <c r="F24" s="6" t="s">
        <v>1386</v>
      </c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29">
        <v>25.0</v>
      </c>
      <c r="B25" s="6" t="s">
        <v>1387</v>
      </c>
      <c r="C25" s="6"/>
      <c r="D25" s="6" t="s">
        <v>1388</v>
      </c>
      <c r="E25" s="6"/>
      <c r="F25" s="6" t="s">
        <v>1389</v>
      </c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29">
        <v>26.0</v>
      </c>
      <c r="B26" s="6" t="s">
        <v>1390</v>
      </c>
      <c r="C26" s="6"/>
      <c r="D26" s="6" t="s">
        <v>1391</v>
      </c>
      <c r="E26" s="6"/>
      <c r="F26" s="6" t="s">
        <v>1392</v>
      </c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29">
        <v>27.0</v>
      </c>
      <c r="B27" s="6" t="s">
        <v>1393</v>
      </c>
      <c r="C27" s="6"/>
      <c r="D27" s="6" t="s">
        <v>1394</v>
      </c>
      <c r="E27" s="6"/>
      <c r="F27" s="6" t="s">
        <v>1395</v>
      </c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29">
        <v>28.0</v>
      </c>
      <c r="B28" s="6" t="s">
        <v>1396</v>
      </c>
      <c r="C28" s="6"/>
      <c r="D28" s="6" t="s">
        <v>1397</v>
      </c>
      <c r="E28" s="6"/>
      <c r="F28" s="6" t="s">
        <v>1398</v>
      </c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29">
        <v>29.0</v>
      </c>
      <c r="B29" s="6" t="s">
        <v>1399</v>
      </c>
      <c r="C29" s="6"/>
      <c r="D29" s="6" t="s">
        <v>1400</v>
      </c>
      <c r="E29" s="6"/>
      <c r="F29" s="6" t="s">
        <v>1401</v>
      </c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29">
        <v>30.0</v>
      </c>
      <c r="B30" s="6" t="s">
        <v>1402</v>
      </c>
      <c r="C30" s="6"/>
      <c r="D30" s="6" t="s">
        <v>1403</v>
      </c>
      <c r="E30" s="6"/>
      <c r="F30" s="6" t="s">
        <v>1404</v>
      </c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29">
        <v>31.0</v>
      </c>
      <c r="B31" s="6" t="s">
        <v>1405</v>
      </c>
      <c r="C31" s="6"/>
      <c r="D31" s="6" t="s">
        <v>1406</v>
      </c>
      <c r="E31" s="6"/>
      <c r="F31" s="6" t="s">
        <v>1407</v>
      </c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29">
        <v>32.0</v>
      </c>
      <c r="B32" s="6" t="s">
        <v>1408</v>
      </c>
      <c r="C32" s="6"/>
      <c r="D32" s="6" t="s">
        <v>1409</v>
      </c>
      <c r="E32" s="6"/>
      <c r="F32" s="6" t="s">
        <v>1410</v>
      </c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29">
        <v>33.0</v>
      </c>
      <c r="B33" s="6" t="s">
        <v>1411</v>
      </c>
      <c r="C33" s="6"/>
      <c r="D33" s="6" t="s">
        <v>1412</v>
      </c>
      <c r="E33" s="6"/>
      <c r="F33" s="6" t="s">
        <v>1413</v>
      </c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29">
        <v>34.0</v>
      </c>
      <c r="B34" s="6" t="s">
        <v>1414</v>
      </c>
      <c r="C34" s="6"/>
      <c r="D34" s="150"/>
      <c r="E34" s="6"/>
      <c r="F34" s="6" t="s">
        <v>1415</v>
      </c>
      <c r="G34" s="6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29">
        <v>35.0</v>
      </c>
      <c r="B35" s="6" t="s">
        <v>1416</v>
      </c>
      <c r="C35" s="6"/>
      <c r="D35" s="6" t="s">
        <v>1417</v>
      </c>
      <c r="E35" s="6"/>
      <c r="F35" s="6"/>
      <c r="G35" s="6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29">
        <v>36.0</v>
      </c>
      <c r="B36" s="6" t="s">
        <v>1418</v>
      </c>
      <c r="C36" s="6"/>
      <c r="D36" s="6" t="s">
        <v>1419</v>
      </c>
      <c r="E36" s="6"/>
      <c r="F36" s="6" t="s">
        <v>1420</v>
      </c>
      <c r="G36" s="6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29">
        <v>37.0</v>
      </c>
      <c r="B37" s="6" t="s">
        <v>1421</v>
      </c>
      <c r="C37" s="6"/>
      <c r="D37" s="6" t="s">
        <v>1422</v>
      </c>
      <c r="E37" s="6"/>
      <c r="F37" s="6" t="s">
        <v>1423</v>
      </c>
      <c r="G37" s="6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29">
        <v>38.0</v>
      </c>
      <c r="B38" s="6" t="s">
        <v>1424</v>
      </c>
      <c r="C38" s="6"/>
      <c r="D38" s="6" t="s">
        <v>1425</v>
      </c>
      <c r="E38" s="6"/>
      <c r="F38" s="6" t="s">
        <v>1426</v>
      </c>
      <c r="G38" s="6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29">
        <v>39.0</v>
      </c>
      <c r="B39" s="6" t="s">
        <v>1427</v>
      </c>
      <c r="C39" s="6"/>
      <c r="D39" s="6" t="s">
        <v>1428</v>
      </c>
      <c r="E39" s="6"/>
      <c r="F39" s="6" t="s">
        <v>1429</v>
      </c>
      <c r="G39" s="6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29">
        <v>40.0</v>
      </c>
      <c r="B40" s="6" t="s">
        <v>1430</v>
      </c>
      <c r="C40" s="6"/>
      <c r="D40" s="6" t="s">
        <v>1431</v>
      </c>
      <c r="E40" s="6"/>
      <c r="F40" s="4" t="s">
        <v>1432</v>
      </c>
      <c r="G40" s="6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29">
        <v>41.0</v>
      </c>
      <c r="B41" s="6" t="s">
        <v>1433</v>
      </c>
      <c r="C41" s="6"/>
      <c r="D41" s="6" t="s">
        <v>1434</v>
      </c>
      <c r="E41" s="6"/>
      <c r="F41" s="4" t="s">
        <v>1435</v>
      </c>
      <c r="G41" s="6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29">
        <v>42.0</v>
      </c>
      <c r="B42" s="6" t="s">
        <v>1436</v>
      </c>
      <c r="C42" s="6"/>
      <c r="D42" s="150" t="s">
        <v>1437</v>
      </c>
      <c r="E42" s="6"/>
      <c r="F42" s="6"/>
      <c r="G42" s="6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29">
        <v>43.0</v>
      </c>
      <c r="B43" s="6" t="s">
        <v>1438</v>
      </c>
      <c r="C43" s="6"/>
      <c r="D43" s="6" t="s">
        <v>1439</v>
      </c>
      <c r="E43" s="6"/>
      <c r="F43" s="6"/>
      <c r="G43" s="6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29">
        <v>44.0</v>
      </c>
      <c r="B44" s="6" t="s">
        <v>1440</v>
      </c>
      <c r="C44" s="6"/>
      <c r="D44" s="6" t="s">
        <v>1441</v>
      </c>
      <c r="E44" s="6"/>
      <c r="F44" s="4" t="s">
        <v>1442</v>
      </c>
      <c r="G44" s="6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29">
        <v>45.0</v>
      </c>
      <c r="B45" s="6" t="s">
        <v>1443</v>
      </c>
      <c r="C45" s="6"/>
      <c r="D45" s="150" t="s">
        <v>1444</v>
      </c>
      <c r="E45" s="6"/>
      <c r="F45" s="6" t="s">
        <v>1445</v>
      </c>
      <c r="G45" s="6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29">
        <v>46.0</v>
      </c>
      <c r="B46" s="6" t="s">
        <v>1446</v>
      </c>
      <c r="C46" s="6"/>
      <c r="D46" s="6" t="s">
        <v>1447</v>
      </c>
      <c r="E46" s="6"/>
      <c r="F46" s="6" t="s">
        <v>1448</v>
      </c>
      <c r="G46" s="6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29">
        <v>47.0</v>
      </c>
      <c r="B47" s="6" t="s">
        <v>1449</v>
      </c>
      <c r="C47" s="18" t="s">
        <v>1450</v>
      </c>
      <c r="D47" s="18" t="s">
        <v>1451</v>
      </c>
      <c r="E47" s="152" t="s">
        <v>1452</v>
      </c>
      <c r="F47" s="6" t="s">
        <v>1453</v>
      </c>
      <c r="G47" s="6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29">
        <v>48.0</v>
      </c>
      <c r="B48" s="6" t="s">
        <v>1454</v>
      </c>
      <c r="C48" s="6"/>
      <c r="D48" s="150" t="s">
        <v>1455</v>
      </c>
      <c r="E48" s="6"/>
      <c r="F48" s="6" t="s">
        <v>1456</v>
      </c>
      <c r="G48" s="6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29">
        <v>49.0</v>
      </c>
      <c r="B49" s="6" t="s">
        <v>1457</v>
      </c>
      <c r="C49" s="6"/>
      <c r="D49" s="6" t="s">
        <v>1458</v>
      </c>
      <c r="E49" s="6"/>
      <c r="F49" s="149" t="s">
        <v>1459</v>
      </c>
      <c r="G49" s="6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29">
        <v>50.0</v>
      </c>
      <c r="B50" s="6" t="s">
        <v>1460</v>
      </c>
      <c r="C50" s="6"/>
      <c r="D50" s="6" t="s">
        <v>1461</v>
      </c>
      <c r="E50" s="6"/>
      <c r="F50" s="6" t="s">
        <v>1462</v>
      </c>
      <c r="G50" s="6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29">
        <v>51.0</v>
      </c>
      <c r="B51" s="6" t="s">
        <v>1463</v>
      </c>
      <c r="C51" s="6"/>
      <c r="D51" s="150"/>
      <c r="E51" s="6"/>
      <c r="F51" s="6" t="s">
        <v>1464</v>
      </c>
      <c r="G51" s="6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29">
        <v>52.0</v>
      </c>
      <c r="B52" s="6" t="s">
        <v>1465</v>
      </c>
      <c r="C52" s="6" t="s">
        <v>1466</v>
      </c>
      <c r="D52" s="6" t="s">
        <v>1467</v>
      </c>
      <c r="E52" s="6"/>
      <c r="F52" s="6" t="s">
        <v>1468</v>
      </c>
      <c r="G52" s="6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29">
        <v>53.0</v>
      </c>
      <c r="B53" s="6" t="s">
        <v>1469</v>
      </c>
      <c r="C53" s="6"/>
      <c r="D53" s="6" t="s">
        <v>1470</v>
      </c>
      <c r="E53" s="6"/>
      <c r="F53" s="6" t="s">
        <v>1471</v>
      </c>
      <c r="G53" s="6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29">
        <v>54.0</v>
      </c>
      <c r="B54" s="6" t="s">
        <v>1472</v>
      </c>
      <c r="C54" s="6"/>
      <c r="D54" s="150" t="s">
        <v>1473</v>
      </c>
      <c r="E54" s="6"/>
      <c r="F54" s="6" t="s">
        <v>1474</v>
      </c>
      <c r="G54" s="6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29">
        <v>55.0</v>
      </c>
      <c r="B55" s="6" t="s">
        <v>1475</v>
      </c>
      <c r="C55" s="6"/>
      <c r="D55" s="6" t="s">
        <v>1476</v>
      </c>
      <c r="E55" s="6"/>
      <c r="F55" s="6" t="s">
        <v>1477</v>
      </c>
      <c r="G55" s="6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29">
        <v>56.0</v>
      </c>
      <c r="B56" s="150" t="s">
        <v>1478</v>
      </c>
      <c r="C56" s="6" t="s">
        <v>1479</v>
      </c>
      <c r="D56" s="6" t="s">
        <v>1480</v>
      </c>
      <c r="E56" s="6">
        <v>2.9285689E7</v>
      </c>
      <c r="F56" s="6" t="s">
        <v>1481</v>
      </c>
      <c r="G56" s="6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29">
        <v>57.0</v>
      </c>
      <c r="B57" s="150" t="s">
        <v>1482</v>
      </c>
      <c r="C57" s="6" t="s">
        <v>1483</v>
      </c>
      <c r="D57" s="150" t="s">
        <v>1484</v>
      </c>
      <c r="E57" s="6"/>
      <c r="F57" s="6"/>
      <c r="G57" s="6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29">
        <v>58.0</v>
      </c>
      <c r="B58" s="150" t="s">
        <v>1485</v>
      </c>
      <c r="C58" s="6" t="s">
        <v>1486</v>
      </c>
      <c r="D58" s="150" t="s">
        <v>1487</v>
      </c>
      <c r="E58" s="150">
        <v>2.9239753E7</v>
      </c>
      <c r="F58" s="6" t="s">
        <v>1488</v>
      </c>
      <c r="G58" s="6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29">
        <v>59.0</v>
      </c>
      <c r="B59" s="150" t="s">
        <v>1489</v>
      </c>
      <c r="C59" s="6" t="s">
        <v>1490</v>
      </c>
      <c r="D59" s="6" t="s">
        <v>1491</v>
      </c>
      <c r="E59" s="6">
        <v>2.9365495E7</v>
      </c>
      <c r="F59" s="6" t="s">
        <v>1492</v>
      </c>
      <c r="G59" s="6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29">
        <v>60.0</v>
      </c>
      <c r="B60" s="150" t="s">
        <v>1493</v>
      </c>
      <c r="C60" s="6" t="s">
        <v>1494</v>
      </c>
      <c r="D60" s="6" t="s">
        <v>1495</v>
      </c>
      <c r="E60" s="6">
        <v>2.8290572E7</v>
      </c>
      <c r="F60" s="6" t="s">
        <v>1496</v>
      </c>
      <c r="G60" s="6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29">
        <v>61.0</v>
      </c>
      <c r="B61" s="150" t="s">
        <v>1497</v>
      </c>
      <c r="C61" s="6" t="s">
        <v>1498</v>
      </c>
      <c r="D61" s="150" t="s">
        <v>1499</v>
      </c>
      <c r="E61" s="6">
        <v>2.6607478E7</v>
      </c>
      <c r="F61" s="6" t="s">
        <v>1500</v>
      </c>
      <c r="G61" s="6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29">
        <v>62.0</v>
      </c>
      <c r="B62" s="150" t="s">
        <v>1501</v>
      </c>
      <c r="C62" s="6"/>
      <c r="D62" s="6" t="s">
        <v>1502</v>
      </c>
      <c r="E62" s="6"/>
      <c r="F62" s="6" t="s">
        <v>1503</v>
      </c>
      <c r="G62" s="6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29">
        <v>63.0</v>
      </c>
      <c r="B63" s="150" t="s">
        <v>1504</v>
      </c>
      <c r="C63" s="6" t="s">
        <v>1505</v>
      </c>
      <c r="D63" s="150" t="s">
        <v>1506</v>
      </c>
      <c r="E63" s="6">
        <v>6.477391E7</v>
      </c>
      <c r="F63" s="6" t="s">
        <v>1507</v>
      </c>
      <c r="G63" s="6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29">
        <v>64.0</v>
      </c>
      <c r="B64" s="150" t="s">
        <v>1508</v>
      </c>
      <c r="C64" s="6"/>
      <c r="D64" s="6" t="s">
        <v>1509</v>
      </c>
      <c r="E64" s="6">
        <v>6.5058944E7</v>
      </c>
      <c r="F64" s="6"/>
      <c r="G64" s="6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29">
        <v>65.0</v>
      </c>
      <c r="B65" s="150" t="s">
        <v>1510</v>
      </c>
      <c r="C65" s="6"/>
      <c r="D65" s="150" t="s">
        <v>1511</v>
      </c>
      <c r="E65" s="6">
        <v>2.5718961E7</v>
      </c>
      <c r="F65" s="6"/>
      <c r="G65" s="6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29">
        <v>66.0</v>
      </c>
      <c r="B66" s="150" t="s">
        <v>1512</v>
      </c>
      <c r="C66" s="6" t="s">
        <v>1513</v>
      </c>
      <c r="D66" s="6" t="s">
        <v>1514</v>
      </c>
      <c r="E66" s="6">
        <v>2.9171311E7</v>
      </c>
      <c r="F66" s="6"/>
      <c r="G66" s="6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29">
        <v>67.0</v>
      </c>
      <c r="B67" s="150" t="s">
        <v>1515</v>
      </c>
      <c r="C67" s="6" t="s">
        <v>1516</v>
      </c>
      <c r="D67" s="6" t="s">
        <v>1517</v>
      </c>
      <c r="E67" s="6">
        <v>2.9144577E7</v>
      </c>
      <c r="F67" s="6" t="s">
        <v>1518</v>
      </c>
      <c r="G67" s="6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29">
        <v>68.0</v>
      </c>
      <c r="B68" s="150" t="s">
        <v>1519</v>
      </c>
      <c r="C68" s="6" t="s">
        <v>1520</v>
      </c>
      <c r="D68" s="6" t="s">
        <v>1521</v>
      </c>
      <c r="E68" s="6"/>
      <c r="F68" s="6"/>
      <c r="G68" s="6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29">
        <v>69.0</v>
      </c>
      <c r="B69" s="150" t="s">
        <v>1522</v>
      </c>
      <c r="C69" s="6" t="s">
        <v>1523</v>
      </c>
      <c r="D69" s="6" t="s">
        <v>1524</v>
      </c>
      <c r="E69" s="6">
        <v>2.676109E7</v>
      </c>
      <c r="F69" s="6"/>
      <c r="G69" s="6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29">
        <v>70.0</v>
      </c>
      <c r="B70" s="6" t="s">
        <v>1525</v>
      </c>
      <c r="C70" s="6"/>
      <c r="D70" s="6" t="s">
        <v>1526</v>
      </c>
      <c r="E70" s="6">
        <v>6.4354984E7</v>
      </c>
      <c r="F70" s="6" t="s">
        <v>1527</v>
      </c>
      <c r="G70" s="6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29">
        <v>71.0</v>
      </c>
      <c r="B71" s="6" t="s">
        <v>1528</v>
      </c>
      <c r="C71" s="6" t="s">
        <v>1529</v>
      </c>
      <c r="D71" s="6" t="s">
        <v>1530</v>
      </c>
      <c r="E71" s="150">
        <v>2.0389715E7</v>
      </c>
      <c r="F71" s="6" t="s">
        <v>1531</v>
      </c>
      <c r="G71" s="6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29">
        <v>72.0</v>
      </c>
      <c r="B72" s="6" t="s">
        <v>1532</v>
      </c>
      <c r="C72" s="6" t="s">
        <v>1533</v>
      </c>
      <c r="D72" s="150" t="s">
        <v>1534</v>
      </c>
      <c r="E72" s="6"/>
      <c r="F72" s="6"/>
      <c r="G72" s="6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29">
        <v>73.0</v>
      </c>
      <c r="B73" s="153" t="s">
        <v>1535</v>
      </c>
      <c r="C73" s="6"/>
      <c r="D73" s="6" t="s">
        <v>1536</v>
      </c>
      <c r="E73" s="6">
        <v>6.4546865E7</v>
      </c>
      <c r="F73" s="6"/>
      <c r="G73" s="6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29">
        <v>74.0</v>
      </c>
      <c r="B74" s="150" t="s">
        <v>1537</v>
      </c>
      <c r="C74" s="6" t="s">
        <v>1538</v>
      </c>
      <c r="D74" s="150" t="s">
        <v>1539</v>
      </c>
      <c r="E74" s="154">
        <v>2.6493525E7</v>
      </c>
      <c r="F74" s="6" t="s">
        <v>1540</v>
      </c>
      <c r="G74" s="6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29">
        <v>75.0</v>
      </c>
      <c r="B75" s="150" t="s">
        <v>1541</v>
      </c>
      <c r="C75" s="6" t="s">
        <v>1542</v>
      </c>
      <c r="D75" s="6" t="s">
        <v>1543</v>
      </c>
      <c r="E75" s="6">
        <v>2.9495083E7</v>
      </c>
      <c r="F75" s="6" t="s">
        <v>1544</v>
      </c>
      <c r="G75" s="6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29">
        <v>76.0</v>
      </c>
      <c r="B76" s="6" t="s">
        <v>1545</v>
      </c>
      <c r="C76" s="6" t="s">
        <v>1546</v>
      </c>
      <c r="D76" s="150" t="s">
        <v>1547</v>
      </c>
      <c r="E76" s="150">
        <v>2.9233473E7</v>
      </c>
      <c r="F76" s="6" t="s">
        <v>1548</v>
      </c>
      <c r="G76" s="6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29">
        <v>77.0</v>
      </c>
      <c r="B77" s="150" t="s">
        <v>1549</v>
      </c>
      <c r="C77" s="6" t="s">
        <v>1550</v>
      </c>
      <c r="D77" s="6" t="s">
        <v>1551</v>
      </c>
      <c r="E77" s="6">
        <v>2.6467682E7</v>
      </c>
      <c r="F77" s="6"/>
      <c r="G77" s="6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29">
        <v>78.0</v>
      </c>
      <c r="B78" s="150" t="s">
        <v>1552</v>
      </c>
      <c r="C78" s="150" t="s">
        <v>1553</v>
      </c>
      <c r="D78" s="150" t="s">
        <v>1554</v>
      </c>
      <c r="E78" s="150">
        <v>2.9333827E7</v>
      </c>
      <c r="F78" s="6" t="s">
        <v>1555</v>
      </c>
      <c r="G78" s="6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29">
        <v>79.0</v>
      </c>
      <c r="B79" s="150" t="s">
        <v>1556</v>
      </c>
      <c r="C79" s="6" t="s">
        <v>1557</v>
      </c>
      <c r="D79" s="6" t="s">
        <v>1558</v>
      </c>
      <c r="E79" s="6"/>
      <c r="F79" s="6" t="s">
        <v>1559</v>
      </c>
      <c r="G79" s="6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29">
        <v>80.0</v>
      </c>
      <c r="B80" s="150" t="s">
        <v>1560</v>
      </c>
      <c r="C80" s="6" t="s">
        <v>1561</v>
      </c>
      <c r="D80" s="6" t="s">
        <v>1562</v>
      </c>
      <c r="E80" s="6">
        <v>2.9408663E7</v>
      </c>
      <c r="F80" s="6"/>
      <c r="G80" s="6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29">
        <v>81.0</v>
      </c>
      <c r="B81" s="150" t="s">
        <v>1563</v>
      </c>
      <c r="C81" s="6" t="s">
        <v>1564</v>
      </c>
      <c r="D81" s="6" t="s">
        <v>1565</v>
      </c>
      <c r="E81" s="6">
        <v>2.8340104E7</v>
      </c>
      <c r="F81" s="6"/>
      <c r="G81" s="6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29">
        <v>82.0</v>
      </c>
      <c r="B82" s="150" t="s">
        <v>1566</v>
      </c>
      <c r="C82" s="6" t="s">
        <v>1567</v>
      </c>
      <c r="D82" s="6" t="s">
        <v>1568</v>
      </c>
      <c r="E82" s="6">
        <v>2.9482191E7</v>
      </c>
      <c r="F82" s="6" t="s">
        <v>1569</v>
      </c>
      <c r="G82" s="6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29">
        <v>83.0</v>
      </c>
      <c r="B83" s="150" t="s">
        <v>1570</v>
      </c>
      <c r="C83" s="6" t="s">
        <v>1571</v>
      </c>
      <c r="D83" s="150" t="s">
        <v>1572</v>
      </c>
      <c r="E83" s="150">
        <v>2.8374582E7</v>
      </c>
      <c r="F83" s="150" t="s">
        <v>1573</v>
      </c>
      <c r="G83" s="6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29">
        <v>84.0</v>
      </c>
      <c r="B84" s="150" t="s">
        <v>1574</v>
      </c>
      <c r="C84" s="6" t="s">
        <v>1575</v>
      </c>
      <c r="D84" s="6" t="s">
        <v>1576</v>
      </c>
      <c r="E84" s="6">
        <v>2.9230555E7</v>
      </c>
      <c r="F84" s="6" t="s">
        <v>1577</v>
      </c>
      <c r="G84" s="6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29">
        <v>85.0</v>
      </c>
      <c r="B85" s="150" t="s">
        <v>1578</v>
      </c>
      <c r="C85" s="6" t="s">
        <v>1579</v>
      </c>
      <c r="D85" s="6" t="s">
        <v>1580</v>
      </c>
      <c r="E85" s="6" t="s">
        <v>1581</v>
      </c>
      <c r="F85" s="6"/>
      <c r="G85" s="6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29">
        <v>86.0</v>
      </c>
      <c r="B86" s="150" t="s">
        <v>1582</v>
      </c>
      <c r="C86" s="6" t="s">
        <v>1583</v>
      </c>
      <c r="D86" s="6" t="s">
        <v>1584</v>
      </c>
      <c r="E86" s="6">
        <v>6.4251409E7</v>
      </c>
      <c r="F86" s="6"/>
      <c r="G86" s="6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29">
        <v>87.0</v>
      </c>
      <c r="B87" s="155" t="s">
        <v>1585</v>
      </c>
      <c r="C87" s="107" t="s">
        <v>1586</v>
      </c>
      <c r="D87" s="4" t="s">
        <v>1587</v>
      </c>
      <c r="E87" s="107">
        <v>2.926638E7</v>
      </c>
      <c r="F87" s="156" t="s">
        <v>1588</v>
      </c>
      <c r="G87" s="107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29">
        <v>88.0</v>
      </c>
      <c r="B88" s="150" t="s">
        <v>1589</v>
      </c>
      <c r="C88" s="6" t="s">
        <v>1590</v>
      </c>
      <c r="D88" s="6" t="s">
        <v>1591</v>
      </c>
      <c r="E88" s="6" t="s">
        <v>1592</v>
      </c>
      <c r="F88" s="6" t="s">
        <v>1593</v>
      </c>
      <c r="G88" s="6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29">
        <v>89.0</v>
      </c>
      <c r="B89" s="150" t="s">
        <v>1594</v>
      </c>
      <c r="C89" s="6"/>
      <c r="D89" s="6" t="s">
        <v>1595</v>
      </c>
      <c r="E89" s="6"/>
      <c r="F89" s="6"/>
      <c r="G89" s="6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29">
        <v>90.0</v>
      </c>
      <c r="B90" s="150" t="s">
        <v>1596</v>
      </c>
      <c r="C90" s="6" t="s">
        <v>1597</v>
      </c>
      <c r="D90" s="6" t="s">
        <v>1598</v>
      </c>
      <c r="E90" s="6"/>
      <c r="F90" s="4" t="s">
        <v>1599</v>
      </c>
      <c r="G90" s="6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29">
        <v>91.0</v>
      </c>
      <c r="B91" s="150" t="s">
        <v>1600</v>
      </c>
      <c r="C91" s="6" t="s">
        <v>1601</v>
      </c>
      <c r="D91" s="6" t="s">
        <v>1602</v>
      </c>
      <c r="E91" s="149"/>
      <c r="F91" s="6" t="s">
        <v>1603</v>
      </c>
      <c r="G91" s="6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29">
        <v>92.0</v>
      </c>
      <c r="B92" s="150" t="s">
        <v>1604</v>
      </c>
      <c r="C92" s="6" t="s">
        <v>1605</v>
      </c>
      <c r="D92" s="6" t="s">
        <v>1606</v>
      </c>
      <c r="E92" s="6"/>
      <c r="F92" s="6"/>
      <c r="G92" s="6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29">
        <v>93.0</v>
      </c>
      <c r="B93" s="6" t="s">
        <v>1607</v>
      </c>
      <c r="C93" s="6" t="s">
        <v>1608</v>
      </c>
      <c r="D93" s="6" t="s">
        <v>1609</v>
      </c>
      <c r="E93" s="6"/>
      <c r="F93" s="6"/>
      <c r="G93" s="6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29">
        <v>94.0</v>
      </c>
      <c r="B94" s="157" t="s">
        <v>1610</v>
      </c>
      <c r="C94" s="6" t="s">
        <v>1611</v>
      </c>
      <c r="D94" s="6" t="s">
        <v>1612</v>
      </c>
      <c r="E94" s="6"/>
      <c r="F94" s="6"/>
      <c r="G94" s="6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29">
        <v>95.0</v>
      </c>
      <c r="B95" s="150" t="s">
        <v>1613</v>
      </c>
      <c r="C95" s="6" t="s">
        <v>1614</v>
      </c>
      <c r="D95" s="6" t="s">
        <v>1615</v>
      </c>
      <c r="E95" s="6"/>
      <c r="F95" s="6"/>
      <c r="G95" s="6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29">
        <v>96.0</v>
      </c>
      <c r="B96" s="150" t="s">
        <v>1616</v>
      </c>
      <c r="C96" s="6" t="s">
        <v>1617</v>
      </c>
      <c r="D96" s="6" t="s">
        <v>1618</v>
      </c>
      <c r="E96" s="6">
        <v>2.9217125E7</v>
      </c>
      <c r="F96" s="4" t="s">
        <v>1619</v>
      </c>
      <c r="G96" s="6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29">
        <v>97.0</v>
      </c>
      <c r="B97" s="150" t="s">
        <v>1620</v>
      </c>
      <c r="C97" s="6" t="s">
        <v>1621</v>
      </c>
      <c r="D97" s="6" t="s">
        <v>1622</v>
      </c>
      <c r="E97" s="6"/>
      <c r="F97" s="6"/>
      <c r="G97" s="6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29">
        <v>98.0</v>
      </c>
      <c r="B98" s="150" t="s">
        <v>1623</v>
      </c>
      <c r="C98" s="6" t="s">
        <v>1624</v>
      </c>
      <c r="D98" s="6" t="s">
        <v>1625</v>
      </c>
      <c r="E98" s="6">
        <v>2.9526983E7</v>
      </c>
      <c r="F98" s="4" t="s">
        <v>1626</v>
      </c>
      <c r="G98" s="6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29">
        <v>99.0</v>
      </c>
      <c r="B99" s="150" t="s">
        <v>1627</v>
      </c>
      <c r="C99" s="6" t="s">
        <v>1628</v>
      </c>
      <c r="D99" s="6" t="s">
        <v>1629</v>
      </c>
      <c r="E99" s="6"/>
      <c r="F99" s="6"/>
      <c r="G99" s="6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29">
        <v>100.0</v>
      </c>
      <c r="B100" s="150" t="s">
        <v>1630</v>
      </c>
      <c r="C100" s="6" t="s">
        <v>1631</v>
      </c>
      <c r="D100" s="6" t="s">
        <v>1632</v>
      </c>
      <c r="E100" s="6"/>
      <c r="F100" s="4" t="s">
        <v>1383</v>
      </c>
      <c r="G100" s="6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29">
        <v>101.0</v>
      </c>
      <c r="B101" s="150" t="s">
        <v>1633</v>
      </c>
      <c r="C101" s="6" t="s">
        <v>1634</v>
      </c>
      <c r="D101" s="6" t="s">
        <v>1635</v>
      </c>
      <c r="E101" s="6"/>
      <c r="F101" s="6"/>
      <c r="G101" s="6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29">
        <v>102.0</v>
      </c>
      <c r="B102" s="150" t="s">
        <v>1636</v>
      </c>
      <c r="C102" s="6" t="s">
        <v>1637</v>
      </c>
      <c r="D102" s="6" t="s">
        <v>1638</v>
      </c>
      <c r="E102" s="6"/>
      <c r="F102" s="6"/>
      <c r="G102" s="6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29">
        <v>103.0</v>
      </c>
      <c r="B103" s="150" t="s">
        <v>1639</v>
      </c>
      <c r="C103" s="6" t="s">
        <v>1640</v>
      </c>
      <c r="D103" s="4" t="s">
        <v>1641</v>
      </c>
      <c r="E103" s="6"/>
      <c r="F103" s="4" t="s">
        <v>1642</v>
      </c>
      <c r="G103" s="6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29">
        <v>104.0</v>
      </c>
      <c r="B104" s="150" t="s">
        <v>1643</v>
      </c>
      <c r="C104" s="6" t="s">
        <v>1644</v>
      </c>
      <c r="D104" s="6" t="s">
        <v>1645</v>
      </c>
      <c r="E104" s="6"/>
      <c r="F104" s="6"/>
      <c r="G104" s="6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29">
        <v>105.0</v>
      </c>
      <c r="B105" s="157" t="s">
        <v>1646</v>
      </c>
      <c r="C105" s="6" t="s">
        <v>1647</v>
      </c>
      <c r="D105" s="6" t="s">
        <v>1648</v>
      </c>
      <c r="E105" s="6">
        <v>2.9418371E7</v>
      </c>
      <c r="F105" s="6"/>
      <c r="G105" s="6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29">
        <v>106.0</v>
      </c>
      <c r="B106" s="150" t="s">
        <v>1649</v>
      </c>
      <c r="C106" s="6"/>
      <c r="D106" s="6" t="s">
        <v>1650</v>
      </c>
      <c r="E106" s="6"/>
      <c r="F106" s="6"/>
      <c r="G106" s="6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29">
        <v>107.0</v>
      </c>
      <c r="B107" s="150" t="s">
        <v>1651</v>
      </c>
      <c r="C107" s="6"/>
      <c r="D107" s="6" t="s">
        <v>1652</v>
      </c>
      <c r="E107" s="6"/>
      <c r="F107" s="6"/>
      <c r="G107" s="6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29">
        <v>108.0</v>
      </c>
      <c r="B108" s="157" t="s">
        <v>1653</v>
      </c>
      <c r="C108" s="6"/>
      <c r="D108" s="6" t="s">
        <v>1654</v>
      </c>
      <c r="E108" s="6">
        <v>2.5555116E7</v>
      </c>
      <c r="F108" s="6"/>
      <c r="G108" s="6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29">
        <v>109.0</v>
      </c>
      <c r="B109" s="150" t="s">
        <v>1655</v>
      </c>
      <c r="C109" s="6"/>
      <c r="D109" s="6" t="s">
        <v>1656</v>
      </c>
      <c r="E109" s="6"/>
      <c r="F109" s="6" t="s">
        <v>1657</v>
      </c>
      <c r="G109" s="6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158">
        <v>110.0</v>
      </c>
      <c r="B110" s="6" t="s">
        <v>1658</v>
      </c>
      <c r="C110" s="6" t="s">
        <v>1659</v>
      </c>
      <c r="D110" s="6" t="s">
        <v>1660</v>
      </c>
      <c r="E110" s="6">
        <v>2.9562679E7</v>
      </c>
      <c r="F110" s="6"/>
      <c r="G110" s="6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158">
        <v>111.0</v>
      </c>
      <c r="B111" s="6" t="s">
        <v>1661</v>
      </c>
      <c r="C111" s="6"/>
      <c r="D111" s="6" t="s">
        <v>1662</v>
      </c>
      <c r="E111" s="6"/>
      <c r="F111" s="159" t="s">
        <v>1663</v>
      </c>
      <c r="G111" s="6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158">
        <v>112.0</v>
      </c>
      <c r="B112" s="6" t="s">
        <v>1664</v>
      </c>
      <c r="C112" s="6"/>
      <c r="D112" s="6" t="s">
        <v>1665</v>
      </c>
      <c r="E112" s="6"/>
      <c r="F112" s="6"/>
      <c r="G112" s="6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158">
        <v>113.0</v>
      </c>
      <c r="B113" s="64" t="s">
        <v>1666</v>
      </c>
      <c r="C113" s="64" t="s">
        <v>1667</v>
      </c>
      <c r="D113" s="64" t="s">
        <v>1668</v>
      </c>
      <c r="E113" s="64">
        <v>2.9567758E7</v>
      </c>
      <c r="F113" s="64"/>
      <c r="G113" s="160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158">
        <v>114.0</v>
      </c>
      <c r="B114" s="64" t="s">
        <v>1669</v>
      </c>
      <c r="C114" s="64" t="s">
        <v>1670</v>
      </c>
      <c r="D114" s="64" t="s">
        <v>1671</v>
      </c>
      <c r="E114" s="64">
        <v>2.6094389E7</v>
      </c>
      <c r="F114" s="160"/>
      <c r="G114" s="160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158">
        <v>115.0</v>
      </c>
      <c r="B115" s="64" t="s">
        <v>1672</v>
      </c>
      <c r="C115" s="64" t="s">
        <v>1673</v>
      </c>
      <c r="D115" s="64" t="s">
        <v>1674</v>
      </c>
      <c r="E115" s="64">
        <v>2.9108888E7</v>
      </c>
      <c r="F115" s="160"/>
      <c r="G115" s="160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158">
        <v>116.0</v>
      </c>
      <c r="B116" s="64" t="s">
        <v>1675</v>
      </c>
      <c r="C116" s="64" t="s">
        <v>1676</v>
      </c>
      <c r="D116" s="64" t="s">
        <v>1677</v>
      </c>
      <c r="E116" s="64">
        <v>2.9122292E7</v>
      </c>
      <c r="F116" s="160"/>
      <c r="G116" s="160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158">
        <v>117.0</v>
      </c>
      <c r="B117" s="64" t="s">
        <v>1678</v>
      </c>
      <c r="C117" s="64" t="s">
        <v>1679</v>
      </c>
      <c r="D117" s="64" t="s">
        <v>1680</v>
      </c>
      <c r="E117" s="64">
        <v>2.6176358E7</v>
      </c>
      <c r="F117" s="65" t="s">
        <v>1681</v>
      </c>
      <c r="G117" s="160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158">
        <v>118.0</v>
      </c>
      <c r="B118" s="64" t="s">
        <v>1682</v>
      </c>
      <c r="C118" s="64" t="s">
        <v>1683</v>
      </c>
      <c r="D118" s="64" t="s">
        <v>1684</v>
      </c>
      <c r="E118" s="64">
        <v>2.9102205E7</v>
      </c>
      <c r="F118" s="160"/>
      <c r="G118" s="160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158">
        <v>119.0</v>
      </c>
      <c r="B119" s="64" t="s">
        <v>1685</v>
      </c>
      <c r="C119" s="64" t="s">
        <v>1686</v>
      </c>
      <c r="D119" s="64" t="s">
        <v>1687</v>
      </c>
      <c r="E119" s="64">
        <v>2.7072911E7</v>
      </c>
      <c r="F119" s="160"/>
      <c r="G119" s="160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158">
        <v>120.0</v>
      </c>
      <c r="B120" s="64" t="s">
        <v>1688</v>
      </c>
      <c r="C120" s="64" t="s">
        <v>1689</v>
      </c>
      <c r="D120" s="64" t="s">
        <v>1690</v>
      </c>
      <c r="E120" s="64">
        <v>2.9244827E7</v>
      </c>
      <c r="F120" s="160"/>
      <c r="G120" s="160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158">
        <v>121.0</v>
      </c>
      <c r="B121" s="64" t="s">
        <v>1691</v>
      </c>
      <c r="C121" s="64" t="s">
        <v>1692</v>
      </c>
      <c r="D121" s="64" t="s">
        <v>1693</v>
      </c>
      <c r="E121" s="64">
        <v>2.910848E7</v>
      </c>
      <c r="F121" s="160"/>
      <c r="G121" s="160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158">
        <v>122.0</v>
      </c>
      <c r="B122" s="64" t="s">
        <v>1694</v>
      </c>
      <c r="C122" s="8" t="s">
        <v>1695</v>
      </c>
      <c r="D122" s="8" t="s">
        <v>1696</v>
      </c>
      <c r="E122" s="160"/>
      <c r="F122" s="9" t="s">
        <v>1697</v>
      </c>
      <c r="G122" s="8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158">
        <v>123.0</v>
      </c>
      <c r="B123" s="64" t="s">
        <v>1698</v>
      </c>
      <c r="C123" s="8"/>
      <c r="D123" s="8" t="s">
        <v>1699</v>
      </c>
      <c r="E123" s="160"/>
      <c r="F123" s="9" t="s">
        <v>1700</v>
      </c>
      <c r="G123" s="8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158">
        <v>124.0</v>
      </c>
      <c r="B124" s="64" t="s">
        <v>1701</v>
      </c>
      <c r="C124" s="8" t="s">
        <v>1702</v>
      </c>
      <c r="D124" s="54" t="s">
        <v>1703</v>
      </c>
      <c r="E124" s="160"/>
      <c r="F124" s="9" t="s">
        <v>1704</v>
      </c>
      <c r="G124" s="8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158">
        <v>125.0</v>
      </c>
      <c r="B125" s="64" t="s">
        <v>1705</v>
      </c>
      <c r="C125" s="161"/>
      <c r="D125" s="161" t="s">
        <v>1706</v>
      </c>
      <c r="E125" s="160"/>
      <c r="F125" s="162" t="s">
        <v>1707</v>
      </c>
      <c r="G125" s="161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158">
        <v>126.0</v>
      </c>
      <c r="B126" s="64" t="s">
        <v>1708</v>
      </c>
      <c r="C126" s="161"/>
      <c r="D126" s="161" t="s">
        <v>1709</v>
      </c>
      <c r="E126" s="160"/>
      <c r="F126" s="162" t="s">
        <v>1710</v>
      </c>
      <c r="G126" s="161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158">
        <v>127.0</v>
      </c>
      <c r="B127" s="64" t="s">
        <v>1711</v>
      </c>
      <c r="C127" s="8" t="s">
        <v>1712</v>
      </c>
      <c r="D127" s="8" t="s">
        <v>1713</v>
      </c>
      <c r="E127" s="160"/>
      <c r="F127" s="9" t="s">
        <v>1714</v>
      </c>
      <c r="G127" s="8" t="s">
        <v>1715</v>
      </c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158">
        <v>128.0</v>
      </c>
      <c r="B128" s="64" t="s">
        <v>1716</v>
      </c>
      <c r="C128" s="8" t="s">
        <v>1717</v>
      </c>
      <c r="D128" s="8" t="s">
        <v>1718</v>
      </c>
      <c r="E128" s="160"/>
      <c r="F128" s="9" t="s">
        <v>1719</v>
      </c>
      <c r="G128" s="8" t="s">
        <v>1720</v>
      </c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158">
        <v>129.0</v>
      </c>
      <c r="B129" s="64" t="s">
        <v>1721</v>
      </c>
      <c r="C129" s="8" t="s">
        <v>1722</v>
      </c>
      <c r="D129" s="54" t="s">
        <v>1723</v>
      </c>
      <c r="E129" s="160"/>
      <c r="F129" s="8"/>
      <c r="G129" s="8" t="s">
        <v>1724</v>
      </c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158">
        <v>130.0</v>
      </c>
      <c r="B130" s="64" t="s">
        <v>1725</v>
      </c>
      <c r="C130" s="8" t="s">
        <v>1726</v>
      </c>
      <c r="D130" s="54" t="s">
        <v>1727</v>
      </c>
      <c r="E130" s="160"/>
      <c r="F130" s="9" t="s">
        <v>1728</v>
      </c>
      <c r="G130" s="8" t="s">
        <v>1729</v>
      </c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158">
        <v>131.0</v>
      </c>
      <c r="B131" s="64" t="s">
        <v>1730</v>
      </c>
      <c r="C131" s="8" t="s">
        <v>1731</v>
      </c>
      <c r="D131" s="54" t="s">
        <v>1732</v>
      </c>
      <c r="E131" s="160"/>
      <c r="F131" s="54" t="s">
        <v>1733</v>
      </c>
      <c r="G131" s="8" t="s">
        <v>1734</v>
      </c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158">
        <v>132.0</v>
      </c>
      <c r="B132" s="64" t="s">
        <v>1735</v>
      </c>
      <c r="C132" s="8"/>
      <c r="D132" s="163" t="s">
        <v>1736</v>
      </c>
      <c r="E132" s="160"/>
      <c r="F132" s="54" t="s">
        <v>1737</v>
      </c>
      <c r="G132" s="8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158">
        <v>133.0</v>
      </c>
      <c r="B133" s="64" t="s">
        <v>1738</v>
      </c>
      <c r="C133" s="8" t="s">
        <v>1739</v>
      </c>
      <c r="D133" s="8" t="s">
        <v>1740</v>
      </c>
      <c r="E133" s="160"/>
      <c r="F133" s="54" t="s">
        <v>1741</v>
      </c>
      <c r="G133" s="8" t="s">
        <v>1742</v>
      </c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158">
        <v>134.0</v>
      </c>
      <c r="B134" s="64" t="s">
        <v>1743</v>
      </c>
      <c r="C134" s="8" t="s">
        <v>1744</v>
      </c>
      <c r="D134" s="8" t="s">
        <v>1745</v>
      </c>
      <c r="E134" s="160"/>
      <c r="F134" s="9" t="s">
        <v>1746</v>
      </c>
      <c r="G134" s="8" t="s">
        <v>1747</v>
      </c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158">
        <v>135.0</v>
      </c>
      <c r="B135" s="64" t="s">
        <v>1748</v>
      </c>
      <c r="C135" s="8" t="s">
        <v>1749</v>
      </c>
      <c r="D135" s="8" t="s">
        <v>1750</v>
      </c>
      <c r="E135" s="160"/>
      <c r="F135" s="9" t="s">
        <v>1751</v>
      </c>
      <c r="G135" s="8" t="s">
        <v>1752</v>
      </c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158">
        <v>136.0</v>
      </c>
      <c r="B136" s="64" t="s">
        <v>1753</v>
      </c>
      <c r="C136" s="8" t="s">
        <v>1754</v>
      </c>
      <c r="D136" s="8" t="s">
        <v>1755</v>
      </c>
      <c r="E136" s="160"/>
      <c r="F136" s="9" t="s">
        <v>1756</v>
      </c>
      <c r="G136" s="8" t="s">
        <v>1757</v>
      </c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158">
        <v>137.0</v>
      </c>
      <c r="B137" s="147" t="s">
        <v>1758</v>
      </c>
      <c r="C137" s="164" t="s">
        <v>1759</v>
      </c>
      <c r="D137" s="164" t="s">
        <v>1760</v>
      </c>
      <c r="E137" s="147">
        <v>2.5474734E7</v>
      </c>
      <c r="F137" s="165" t="s">
        <v>1761</v>
      </c>
      <c r="G137" s="164" t="s">
        <v>1762</v>
      </c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158">
        <v>138.0</v>
      </c>
      <c r="B138" s="147" t="s">
        <v>1763</v>
      </c>
      <c r="C138" s="164" t="s">
        <v>1764</v>
      </c>
      <c r="D138" s="164"/>
      <c r="E138" s="147">
        <v>2.2026429E7</v>
      </c>
      <c r="F138" s="166" t="s">
        <v>1765</v>
      </c>
      <c r="G138" s="164" t="s">
        <v>1766</v>
      </c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158">
        <v>139.0</v>
      </c>
      <c r="B139" s="147" t="s">
        <v>1767</v>
      </c>
      <c r="C139" s="164" t="s">
        <v>1768</v>
      </c>
      <c r="D139" s="164" t="s">
        <v>1769</v>
      </c>
      <c r="E139" s="147">
        <v>2.9499864E7</v>
      </c>
      <c r="F139" s="166" t="s">
        <v>1770</v>
      </c>
      <c r="G139" s="164" t="s">
        <v>1771</v>
      </c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158">
        <v>140.0</v>
      </c>
      <c r="B140" s="64" t="s">
        <v>1772</v>
      </c>
      <c r="C140" s="167" t="s">
        <v>1773</v>
      </c>
      <c r="D140" s="167" t="s">
        <v>1774</v>
      </c>
      <c r="E140" s="64">
        <v>2.7033131E7</v>
      </c>
      <c r="F140" s="168"/>
      <c r="G140" s="168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158">
        <v>141.0</v>
      </c>
      <c r="B141" s="64" t="s">
        <v>1775</v>
      </c>
      <c r="C141" s="167" t="s">
        <v>1776</v>
      </c>
      <c r="D141" s="167" t="s">
        <v>1777</v>
      </c>
      <c r="E141" s="64">
        <v>2.6532585E7</v>
      </c>
      <c r="F141" s="168"/>
      <c r="G141" s="168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158">
        <v>142.0</v>
      </c>
      <c r="B142" s="64" t="s">
        <v>1778</v>
      </c>
      <c r="C142" s="167" t="s">
        <v>1779</v>
      </c>
      <c r="D142" s="167" t="s">
        <v>1780</v>
      </c>
      <c r="E142" s="64"/>
      <c r="F142" s="169" t="s">
        <v>1781</v>
      </c>
      <c r="G142" s="168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158">
        <v>143.0</v>
      </c>
      <c r="B143" s="64" t="s">
        <v>1782</v>
      </c>
      <c r="C143" s="167" t="s">
        <v>1783</v>
      </c>
      <c r="D143" s="167" t="s">
        <v>1784</v>
      </c>
      <c r="E143" s="64"/>
      <c r="F143" s="167"/>
      <c r="G143" s="168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158">
        <v>144.0</v>
      </c>
      <c r="B144" s="64" t="s">
        <v>1785</v>
      </c>
      <c r="C144" s="167" t="s">
        <v>1786</v>
      </c>
      <c r="D144" s="167" t="s">
        <v>1787</v>
      </c>
      <c r="E144" s="64"/>
      <c r="F144" s="167"/>
      <c r="G144" s="168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158">
        <v>145.0</v>
      </c>
      <c r="B145" s="64" t="s">
        <v>1788</v>
      </c>
      <c r="C145" s="167" t="s">
        <v>1789</v>
      </c>
      <c r="D145" s="167" t="s">
        <v>1790</v>
      </c>
      <c r="E145" s="64"/>
      <c r="F145" s="167"/>
      <c r="G145" s="168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158">
        <v>146.0</v>
      </c>
      <c r="B146" s="64" t="s">
        <v>1791</v>
      </c>
      <c r="C146" s="167" t="s">
        <v>1754</v>
      </c>
      <c r="D146" s="167"/>
      <c r="E146" s="160"/>
      <c r="F146" s="168"/>
      <c r="G146" s="168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158">
        <v>147.0</v>
      </c>
      <c r="B147" s="64" t="s">
        <v>1792</v>
      </c>
      <c r="C147" s="167" t="s">
        <v>1483</v>
      </c>
      <c r="D147" s="167"/>
      <c r="E147" s="160"/>
      <c r="F147" s="168"/>
      <c r="G147" s="168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158">
        <v>148.0</v>
      </c>
      <c r="B148" s="64" t="s">
        <v>1793</v>
      </c>
      <c r="C148" s="167" t="s">
        <v>1794</v>
      </c>
      <c r="D148" s="167" t="s">
        <v>1795</v>
      </c>
      <c r="E148" s="64"/>
      <c r="F148" s="168"/>
      <c r="G148" s="168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158">
        <v>149.0</v>
      </c>
      <c r="B149" s="64" t="s">
        <v>1796</v>
      </c>
      <c r="C149" s="167" t="s">
        <v>1797</v>
      </c>
      <c r="D149" s="167" t="s">
        <v>1798</v>
      </c>
      <c r="E149" s="160"/>
      <c r="F149" s="168"/>
      <c r="G149" s="168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158">
        <v>150.0</v>
      </c>
      <c r="B150" s="64" t="s">
        <v>1799</v>
      </c>
      <c r="C150" s="167" t="s">
        <v>1550</v>
      </c>
      <c r="D150" s="167" t="s">
        <v>1800</v>
      </c>
      <c r="E150" s="160"/>
      <c r="F150" s="168"/>
      <c r="G150" s="168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158">
        <v>151.0</v>
      </c>
      <c r="B151" s="64" t="s">
        <v>1801</v>
      </c>
      <c r="C151" s="167" t="s">
        <v>1802</v>
      </c>
      <c r="D151" s="167" t="s">
        <v>1803</v>
      </c>
      <c r="E151" s="160"/>
      <c r="F151" s="168"/>
      <c r="G151" s="168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158">
        <v>152.0</v>
      </c>
      <c r="B152" s="64" t="s">
        <v>1804</v>
      </c>
      <c r="C152" s="167" t="s">
        <v>1805</v>
      </c>
      <c r="D152" s="167" t="s">
        <v>1806</v>
      </c>
      <c r="E152" s="160"/>
      <c r="F152" s="168"/>
      <c r="G152" s="168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158">
        <v>153.0</v>
      </c>
      <c r="B153" s="64" t="s">
        <v>1807</v>
      </c>
      <c r="C153" s="167" t="s">
        <v>1808</v>
      </c>
      <c r="D153" s="167" t="s">
        <v>1809</v>
      </c>
      <c r="E153" s="160"/>
      <c r="F153" s="168"/>
      <c r="G153" s="168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158">
        <v>154.0</v>
      </c>
      <c r="B154" s="64" t="s">
        <v>1810</v>
      </c>
      <c r="C154" s="167" t="s">
        <v>1811</v>
      </c>
      <c r="D154" s="167" t="s">
        <v>1812</v>
      </c>
      <c r="E154" s="160"/>
      <c r="F154" s="168"/>
      <c r="G154" s="168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158">
        <v>155.0</v>
      </c>
      <c r="B155" s="64" t="s">
        <v>1685</v>
      </c>
      <c r="C155" s="167" t="s">
        <v>1813</v>
      </c>
      <c r="D155" s="167" t="s">
        <v>1814</v>
      </c>
      <c r="E155" s="160"/>
      <c r="F155" s="168"/>
      <c r="G155" s="168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158">
        <v>156.0</v>
      </c>
      <c r="B156" s="64" t="s">
        <v>1815</v>
      </c>
      <c r="C156" s="167" t="s">
        <v>1816</v>
      </c>
      <c r="D156" s="167" t="s">
        <v>1817</v>
      </c>
      <c r="E156" s="160"/>
      <c r="F156" s="168"/>
      <c r="G156" s="168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158">
        <v>157.0</v>
      </c>
      <c r="B157" s="64" t="s">
        <v>1408</v>
      </c>
      <c r="C157" s="167"/>
      <c r="D157" s="167" t="s">
        <v>1818</v>
      </c>
      <c r="E157" s="160"/>
      <c r="F157" s="168"/>
      <c r="G157" s="168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158">
        <v>158.0</v>
      </c>
      <c r="B158" s="64" t="s">
        <v>1655</v>
      </c>
      <c r="C158" s="167"/>
      <c r="D158" s="167" t="s">
        <v>1819</v>
      </c>
      <c r="E158" s="160"/>
      <c r="F158" s="168"/>
      <c r="G158" s="168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158">
        <v>159.0</v>
      </c>
      <c r="B159" s="64" t="s">
        <v>1820</v>
      </c>
      <c r="C159" s="167" t="s">
        <v>1821</v>
      </c>
      <c r="D159" s="167" t="s">
        <v>1822</v>
      </c>
      <c r="E159" s="160"/>
      <c r="F159" s="168"/>
      <c r="G159" s="168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170">
        <v>161.0</v>
      </c>
      <c r="B160" s="170" t="s">
        <v>1393</v>
      </c>
      <c r="C160" s="171" t="s">
        <v>1823</v>
      </c>
      <c r="D160" s="171" t="s">
        <v>1824</v>
      </c>
      <c r="E160" s="172"/>
      <c r="F160" s="173"/>
      <c r="G160" s="173"/>
      <c r="H160" s="174"/>
      <c r="I160" s="174"/>
      <c r="J160" s="174"/>
      <c r="K160" s="174"/>
      <c r="L160" s="174"/>
      <c r="M160" s="174"/>
      <c r="N160" s="174"/>
      <c r="O160" s="174"/>
      <c r="P160" s="174"/>
      <c r="Q160" s="174"/>
      <c r="R160" s="174"/>
      <c r="S160" s="174"/>
      <c r="T160" s="174"/>
      <c r="U160" s="174"/>
      <c r="V160" s="174"/>
      <c r="W160" s="174"/>
      <c r="X160" s="174"/>
      <c r="Y160" s="174"/>
      <c r="Z160" s="174"/>
    </row>
    <row r="161" ht="15.75" customHeight="1">
      <c r="A161" s="170">
        <v>162.0</v>
      </c>
      <c r="B161" s="170" t="s">
        <v>1396</v>
      </c>
      <c r="C161" s="171" t="s">
        <v>1825</v>
      </c>
      <c r="D161" s="171" t="s">
        <v>1826</v>
      </c>
      <c r="E161" s="172"/>
      <c r="F161" s="173"/>
      <c r="G161" s="173"/>
      <c r="H161" s="174"/>
      <c r="I161" s="174"/>
      <c r="J161" s="174"/>
      <c r="K161" s="174"/>
      <c r="L161" s="174"/>
      <c r="M161" s="174"/>
      <c r="N161" s="174"/>
      <c r="O161" s="174"/>
      <c r="P161" s="174"/>
      <c r="Q161" s="174"/>
      <c r="R161" s="174"/>
      <c r="S161" s="174"/>
      <c r="T161" s="174"/>
      <c r="U161" s="174"/>
      <c r="V161" s="174"/>
      <c r="W161" s="174"/>
      <c r="X161" s="174"/>
      <c r="Y161" s="174"/>
      <c r="Z161" s="174"/>
    </row>
    <row r="162" ht="15.75" customHeight="1">
      <c r="A162" s="170">
        <v>163.0</v>
      </c>
      <c r="B162" s="170" t="s">
        <v>1827</v>
      </c>
      <c r="C162" s="175" t="s">
        <v>1779</v>
      </c>
      <c r="D162" s="170" t="s">
        <v>1828</v>
      </c>
      <c r="E162" s="172"/>
      <c r="F162" s="173"/>
      <c r="G162" s="173"/>
      <c r="H162" s="174"/>
      <c r="I162" s="174"/>
      <c r="J162" s="174"/>
      <c r="K162" s="174"/>
      <c r="L162" s="174"/>
      <c r="M162" s="174"/>
      <c r="N162" s="174"/>
      <c r="O162" s="174"/>
      <c r="P162" s="174"/>
      <c r="Q162" s="174"/>
      <c r="R162" s="174"/>
      <c r="S162" s="174"/>
      <c r="T162" s="174"/>
      <c r="U162" s="174"/>
      <c r="V162" s="174"/>
      <c r="W162" s="174"/>
      <c r="X162" s="174"/>
      <c r="Y162" s="174"/>
      <c r="Z162" s="174"/>
    </row>
    <row r="163" ht="15.75" customHeight="1">
      <c r="A163" s="170">
        <v>164.0</v>
      </c>
      <c r="B163" s="170" t="s">
        <v>1829</v>
      </c>
      <c r="C163" s="170"/>
      <c r="D163" s="170" t="s">
        <v>1830</v>
      </c>
      <c r="E163" s="172"/>
      <c r="F163" s="173"/>
      <c r="G163" s="173"/>
      <c r="H163" s="174"/>
      <c r="I163" s="174"/>
      <c r="J163" s="174"/>
      <c r="K163" s="174"/>
      <c r="L163" s="174"/>
      <c r="M163" s="174"/>
      <c r="N163" s="174"/>
      <c r="O163" s="174"/>
      <c r="P163" s="174"/>
      <c r="Q163" s="174"/>
      <c r="R163" s="174"/>
      <c r="S163" s="174"/>
      <c r="T163" s="174"/>
      <c r="U163" s="174"/>
      <c r="V163" s="174"/>
      <c r="W163" s="174"/>
      <c r="X163" s="174"/>
      <c r="Y163" s="174"/>
      <c r="Z163" s="174"/>
    </row>
    <row r="164" ht="15.75" customHeight="1">
      <c r="A164" s="170">
        <v>165.0</v>
      </c>
      <c r="B164" s="170" t="s">
        <v>1831</v>
      </c>
      <c r="C164" s="170" t="s">
        <v>1832</v>
      </c>
      <c r="D164" s="170" t="s">
        <v>1833</v>
      </c>
      <c r="E164" s="172"/>
      <c r="F164" s="173"/>
      <c r="G164" s="173"/>
      <c r="H164" s="174"/>
      <c r="I164" s="174"/>
      <c r="J164" s="174"/>
      <c r="K164" s="174"/>
      <c r="L164" s="174"/>
      <c r="M164" s="174"/>
      <c r="N164" s="174"/>
      <c r="O164" s="174"/>
      <c r="P164" s="174"/>
      <c r="Q164" s="174"/>
      <c r="R164" s="174"/>
      <c r="S164" s="174"/>
      <c r="T164" s="174"/>
      <c r="U164" s="174"/>
      <c r="V164" s="174"/>
      <c r="W164" s="174"/>
      <c r="X164" s="174"/>
      <c r="Y164" s="174"/>
      <c r="Z164" s="174"/>
    </row>
    <row r="165" ht="15.75" customHeight="1">
      <c r="A165" s="170">
        <v>166.0</v>
      </c>
      <c r="B165" s="170" t="s">
        <v>1834</v>
      </c>
      <c r="C165" s="170"/>
      <c r="D165" s="170" t="s">
        <v>1835</v>
      </c>
      <c r="E165" s="172"/>
      <c r="F165" s="173"/>
      <c r="G165" s="173"/>
      <c r="H165" s="174"/>
      <c r="I165" s="174"/>
      <c r="J165" s="174"/>
      <c r="K165" s="174"/>
      <c r="L165" s="174"/>
      <c r="M165" s="174"/>
      <c r="N165" s="174"/>
      <c r="O165" s="174"/>
      <c r="P165" s="174"/>
      <c r="Q165" s="174"/>
      <c r="R165" s="174"/>
      <c r="S165" s="174"/>
      <c r="T165" s="174"/>
      <c r="U165" s="174"/>
      <c r="V165" s="174"/>
      <c r="W165" s="174"/>
      <c r="X165" s="174"/>
      <c r="Y165" s="174"/>
      <c r="Z165" s="174"/>
    </row>
    <row r="166" ht="15.75" customHeight="1">
      <c r="A166" s="170">
        <v>167.0</v>
      </c>
      <c r="B166" s="170" t="s">
        <v>1836</v>
      </c>
      <c r="C166" s="175" t="s">
        <v>1837</v>
      </c>
      <c r="D166" s="170" t="s">
        <v>1838</v>
      </c>
      <c r="E166" s="172"/>
      <c r="F166" s="173"/>
      <c r="G166" s="173"/>
      <c r="H166" s="174"/>
      <c r="I166" s="174"/>
      <c r="J166" s="174"/>
      <c r="K166" s="174"/>
      <c r="L166" s="174"/>
      <c r="M166" s="174"/>
      <c r="N166" s="174"/>
      <c r="O166" s="174"/>
      <c r="P166" s="174"/>
      <c r="Q166" s="174"/>
      <c r="R166" s="174"/>
      <c r="S166" s="174"/>
      <c r="T166" s="174"/>
      <c r="U166" s="174"/>
      <c r="V166" s="174"/>
      <c r="W166" s="174"/>
      <c r="X166" s="174"/>
      <c r="Y166" s="174"/>
      <c r="Z166" s="174"/>
    </row>
    <row r="167" ht="15.75" customHeight="1">
      <c r="A167" s="170">
        <v>168.0</v>
      </c>
      <c r="B167" s="170" t="s">
        <v>1313</v>
      </c>
      <c r="C167" s="170" t="s">
        <v>1839</v>
      </c>
      <c r="D167" s="170" t="s">
        <v>1840</v>
      </c>
      <c r="E167" s="172"/>
      <c r="F167" s="173"/>
      <c r="G167" s="173"/>
      <c r="H167" s="174"/>
      <c r="I167" s="174"/>
      <c r="J167" s="174"/>
      <c r="K167" s="174"/>
      <c r="L167" s="174"/>
      <c r="M167" s="174"/>
      <c r="N167" s="174"/>
      <c r="O167" s="174"/>
      <c r="P167" s="174"/>
      <c r="Q167" s="174"/>
      <c r="R167" s="174"/>
      <c r="S167" s="174"/>
      <c r="T167" s="174"/>
      <c r="U167" s="174"/>
      <c r="V167" s="174"/>
      <c r="W167" s="174"/>
      <c r="X167" s="174"/>
      <c r="Y167" s="174"/>
      <c r="Z167" s="174"/>
    </row>
    <row r="168" ht="15.75" customHeight="1">
      <c r="A168" s="170">
        <v>169.0</v>
      </c>
      <c r="B168" s="170" t="s">
        <v>1334</v>
      </c>
      <c r="C168" s="170" t="s">
        <v>1841</v>
      </c>
      <c r="D168" s="170" t="s">
        <v>1842</v>
      </c>
      <c r="E168" s="172"/>
      <c r="F168" s="173"/>
      <c r="G168" s="173"/>
      <c r="H168" s="174"/>
      <c r="I168" s="174"/>
      <c r="J168" s="174"/>
      <c r="K168" s="174"/>
      <c r="L168" s="174"/>
      <c r="M168" s="174"/>
      <c r="N168" s="174"/>
      <c r="O168" s="174"/>
      <c r="P168" s="174"/>
      <c r="Q168" s="174"/>
      <c r="R168" s="174"/>
      <c r="S168" s="174"/>
      <c r="T168" s="174"/>
      <c r="U168" s="174"/>
      <c r="V168" s="174"/>
      <c r="W168" s="174"/>
      <c r="X168" s="174"/>
      <c r="Y168" s="174"/>
      <c r="Z168" s="174"/>
    </row>
    <row r="169" ht="15.75" customHeight="1">
      <c r="A169" s="170">
        <v>170.0</v>
      </c>
      <c r="B169" s="170"/>
      <c r="C169" s="170"/>
      <c r="D169" s="170" t="s">
        <v>1843</v>
      </c>
      <c r="E169" s="172"/>
      <c r="F169" s="173"/>
      <c r="G169" s="173"/>
      <c r="H169" s="174"/>
      <c r="I169" s="174"/>
      <c r="J169" s="174"/>
      <c r="K169" s="174"/>
      <c r="L169" s="174"/>
      <c r="M169" s="174"/>
      <c r="N169" s="174"/>
      <c r="O169" s="174"/>
      <c r="P169" s="174"/>
      <c r="Q169" s="174"/>
      <c r="R169" s="174"/>
      <c r="S169" s="174"/>
      <c r="T169" s="174"/>
      <c r="U169" s="174"/>
      <c r="V169" s="174"/>
      <c r="W169" s="174"/>
      <c r="X169" s="174"/>
      <c r="Y169" s="174"/>
      <c r="Z169" s="174"/>
    </row>
    <row r="170" ht="15.75" customHeight="1">
      <c r="A170" s="170">
        <v>171.0</v>
      </c>
      <c r="B170" s="170" t="s">
        <v>1844</v>
      </c>
      <c r="C170" s="170" t="s">
        <v>1845</v>
      </c>
      <c r="D170" s="170" t="s">
        <v>1846</v>
      </c>
      <c r="E170" s="172"/>
      <c r="F170" s="173"/>
      <c r="G170" s="173"/>
      <c r="H170" s="174"/>
      <c r="I170" s="174"/>
      <c r="J170" s="174"/>
      <c r="K170" s="174"/>
      <c r="L170" s="174"/>
      <c r="M170" s="174"/>
      <c r="N170" s="174"/>
      <c r="O170" s="174"/>
      <c r="P170" s="174"/>
      <c r="Q170" s="174"/>
      <c r="R170" s="174"/>
      <c r="S170" s="174"/>
      <c r="T170" s="174"/>
      <c r="U170" s="174"/>
      <c r="V170" s="174"/>
      <c r="W170" s="174"/>
      <c r="X170" s="174"/>
      <c r="Y170" s="174"/>
      <c r="Z170" s="174"/>
    </row>
    <row r="171" ht="15.75" customHeight="1">
      <c r="A171" s="170">
        <v>172.0</v>
      </c>
      <c r="B171" s="170" t="s">
        <v>1847</v>
      </c>
      <c r="C171" s="170"/>
      <c r="D171" s="170" t="s">
        <v>1848</v>
      </c>
      <c r="E171" s="172"/>
      <c r="F171" s="173"/>
      <c r="G171" s="173"/>
      <c r="H171" s="174"/>
      <c r="I171" s="174"/>
      <c r="J171" s="174"/>
      <c r="K171" s="174"/>
      <c r="L171" s="174"/>
      <c r="M171" s="174"/>
      <c r="N171" s="174"/>
      <c r="O171" s="174"/>
      <c r="P171" s="174"/>
      <c r="Q171" s="174"/>
      <c r="R171" s="174"/>
      <c r="S171" s="174"/>
      <c r="T171" s="174"/>
      <c r="U171" s="174"/>
      <c r="V171" s="174"/>
      <c r="W171" s="174"/>
      <c r="X171" s="174"/>
      <c r="Y171" s="174"/>
      <c r="Z171" s="174"/>
    </row>
    <row r="172" ht="15.75" customHeight="1">
      <c r="A172" s="170">
        <v>173.0</v>
      </c>
      <c r="B172" s="170"/>
      <c r="C172" s="170"/>
      <c r="D172" s="170" t="s">
        <v>1849</v>
      </c>
      <c r="E172" s="172"/>
      <c r="F172" s="173"/>
      <c r="G172" s="173"/>
      <c r="H172" s="174"/>
      <c r="I172" s="174"/>
      <c r="J172" s="174"/>
      <c r="K172" s="174"/>
      <c r="L172" s="174"/>
      <c r="M172" s="174"/>
      <c r="N172" s="174"/>
      <c r="O172" s="174"/>
      <c r="P172" s="174"/>
      <c r="Q172" s="174"/>
      <c r="R172" s="174"/>
      <c r="S172" s="174"/>
      <c r="T172" s="174"/>
      <c r="U172" s="174"/>
      <c r="V172" s="174"/>
      <c r="W172" s="174"/>
      <c r="X172" s="174"/>
      <c r="Y172" s="174"/>
      <c r="Z172" s="174"/>
    </row>
    <row r="173" ht="15.75" customHeight="1">
      <c r="A173" s="170">
        <v>174.0</v>
      </c>
      <c r="B173" s="170" t="s">
        <v>1850</v>
      </c>
      <c r="C173" s="170" t="s">
        <v>1851</v>
      </c>
      <c r="D173" s="170" t="s">
        <v>1852</v>
      </c>
      <c r="E173" s="172"/>
      <c r="F173" s="173"/>
      <c r="G173" s="173"/>
      <c r="H173" s="174"/>
      <c r="I173" s="174"/>
      <c r="J173" s="174"/>
      <c r="K173" s="174"/>
      <c r="L173" s="174"/>
      <c r="M173" s="174"/>
      <c r="N173" s="174"/>
      <c r="O173" s="174"/>
      <c r="P173" s="174"/>
      <c r="Q173" s="174"/>
      <c r="R173" s="174"/>
      <c r="S173" s="174"/>
      <c r="T173" s="174"/>
      <c r="U173" s="174"/>
      <c r="V173" s="174"/>
      <c r="W173" s="174"/>
      <c r="X173" s="174"/>
      <c r="Y173" s="174"/>
      <c r="Z173" s="174"/>
    </row>
    <row r="174" ht="15.75" customHeight="1">
      <c r="A174" s="170">
        <v>175.0</v>
      </c>
      <c r="B174" s="170" t="s">
        <v>1853</v>
      </c>
      <c r="C174" s="170"/>
      <c r="D174" s="170" t="s">
        <v>1854</v>
      </c>
      <c r="E174" s="172"/>
      <c r="F174" s="173"/>
      <c r="G174" s="173"/>
      <c r="H174" s="174"/>
      <c r="I174" s="174"/>
      <c r="J174" s="174"/>
      <c r="K174" s="174"/>
      <c r="L174" s="174"/>
      <c r="M174" s="174"/>
      <c r="N174" s="174"/>
      <c r="O174" s="174"/>
      <c r="P174" s="174"/>
      <c r="Q174" s="174"/>
      <c r="R174" s="174"/>
      <c r="S174" s="174"/>
      <c r="T174" s="174"/>
      <c r="U174" s="174"/>
      <c r="V174" s="174"/>
      <c r="W174" s="174"/>
      <c r="X174" s="174"/>
      <c r="Y174" s="174"/>
      <c r="Z174" s="174"/>
    </row>
    <row r="175" ht="15.75" customHeight="1">
      <c r="A175" s="170">
        <v>176.0</v>
      </c>
      <c r="B175" s="170" t="s">
        <v>1443</v>
      </c>
      <c r="C175" s="170" t="s">
        <v>1855</v>
      </c>
      <c r="D175" s="170" t="s">
        <v>1856</v>
      </c>
      <c r="E175" s="172"/>
      <c r="F175" s="173"/>
      <c r="G175" s="173"/>
      <c r="H175" s="174"/>
      <c r="I175" s="174"/>
      <c r="J175" s="174"/>
      <c r="K175" s="174"/>
      <c r="L175" s="174"/>
      <c r="M175" s="174"/>
      <c r="N175" s="174"/>
      <c r="O175" s="174"/>
      <c r="P175" s="174"/>
      <c r="Q175" s="174"/>
      <c r="R175" s="174"/>
      <c r="S175" s="174"/>
      <c r="T175" s="174"/>
      <c r="U175" s="174"/>
      <c r="V175" s="174"/>
      <c r="W175" s="174"/>
      <c r="X175" s="174"/>
      <c r="Y175" s="174"/>
      <c r="Z175" s="174"/>
    </row>
    <row r="176" ht="15.75" customHeight="1">
      <c r="A176" s="170">
        <v>177.0</v>
      </c>
      <c r="B176" s="170" t="s">
        <v>1857</v>
      </c>
      <c r="C176" s="170" t="s">
        <v>1858</v>
      </c>
      <c r="D176" s="170" t="s">
        <v>1859</v>
      </c>
      <c r="E176" s="172"/>
      <c r="F176" s="173"/>
      <c r="G176" s="173"/>
      <c r="H176" s="174"/>
      <c r="I176" s="174"/>
      <c r="J176" s="174"/>
      <c r="K176" s="174"/>
      <c r="L176" s="174"/>
      <c r="M176" s="174"/>
      <c r="N176" s="174"/>
      <c r="O176" s="174"/>
      <c r="P176" s="174"/>
      <c r="Q176" s="174"/>
      <c r="R176" s="174"/>
      <c r="S176" s="174"/>
      <c r="T176" s="174"/>
      <c r="U176" s="174"/>
      <c r="V176" s="174"/>
      <c r="W176" s="174"/>
      <c r="X176" s="174"/>
      <c r="Y176" s="174"/>
      <c r="Z176" s="174"/>
    </row>
    <row r="177" ht="15.75" customHeight="1">
      <c r="A177" s="170">
        <v>178.0</v>
      </c>
      <c r="B177" s="170" t="s">
        <v>1860</v>
      </c>
      <c r="C177" s="170" t="s">
        <v>1794</v>
      </c>
      <c r="D177" s="170" t="s">
        <v>1861</v>
      </c>
      <c r="E177" s="172"/>
      <c r="F177" s="173"/>
      <c r="G177" s="173"/>
      <c r="H177" s="174"/>
      <c r="I177" s="174"/>
      <c r="J177" s="174"/>
      <c r="K177" s="174"/>
      <c r="L177" s="174"/>
      <c r="M177" s="174"/>
      <c r="N177" s="174"/>
      <c r="O177" s="174"/>
      <c r="P177" s="174"/>
      <c r="Q177" s="174"/>
      <c r="R177" s="174"/>
      <c r="S177" s="174"/>
      <c r="T177" s="174"/>
      <c r="U177" s="174"/>
      <c r="V177" s="174"/>
      <c r="W177" s="174"/>
      <c r="X177" s="174"/>
      <c r="Y177" s="174"/>
      <c r="Z177" s="174"/>
    </row>
    <row r="178" ht="15.75" customHeight="1">
      <c r="A178" s="170">
        <v>179.0</v>
      </c>
      <c r="B178" s="170" t="s">
        <v>1860</v>
      </c>
      <c r="C178" s="170" t="s">
        <v>1862</v>
      </c>
      <c r="D178" s="170" t="s">
        <v>1863</v>
      </c>
      <c r="E178" s="172"/>
      <c r="F178" s="173"/>
      <c r="G178" s="173"/>
      <c r="H178" s="174"/>
      <c r="I178" s="174"/>
      <c r="J178" s="174"/>
      <c r="K178" s="174"/>
      <c r="L178" s="174"/>
      <c r="M178" s="174"/>
      <c r="N178" s="174"/>
      <c r="O178" s="174"/>
      <c r="P178" s="174"/>
      <c r="Q178" s="174"/>
      <c r="R178" s="174"/>
      <c r="S178" s="174"/>
      <c r="T178" s="174"/>
      <c r="U178" s="174"/>
      <c r="V178" s="174"/>
      <c r="W178" s="174"/>
      <c r="X178" s="174"/>
      <c r="Y178" s="174"/>
      <c r="Z178" s="174"/>
    </row>
    <row r="179" ht="15.75" customHeight="1">
      <c r="A179" s="64">
        <v>180.0</v>
      </c>
      <c r="B179" s="64" t="s">
        <v>1864</v>
      </c>
      <c r="C179" s="160"/>
      <c r="D179" s="160"/>
      <c r="E179" s="160"/>
      <c r="F179" s="168"/>
      <c r="G179" s="168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176">
        <v>181.0</v>
      </c>
      <c r="B180" s="176" t="s">
        <v>1865</v>
      </c>
      <c r="C180" s="177" t="s">
        <v>1866</v>
      </c>
      <c r="D180" s="178" t="s">
        <v>1867</v>
      </c>
      <c r="E180" s="176">
        <v>2.5448437E7</v>
      </c>
      <c r="F180" s="168"/>
      <c r="G180" s="168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176">
        <v>182.0</v>
      </c>
      <c r="B181" s="176" t="s">
        <v>1868</v>
      </c>
      <c r="C181" s="179" t="s">
        <v>1869</v>
      </c>
      <c r="D181" s="179" t="s">
        <v>1870</v>
      </c>
      <c r="E181" s="176">
        <v>2.9353659E7</v>
      </c>
      <c r="F181" s="180"/>
      <c r="G181" s="180"/>
      <c r="H181" s="25" t="s">
        <v>1871</v>
      </c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176">
        <v>183.0</v>
      </c>
      <c r="B182" s="176" t="s">
        <v>1872</v>
      </c>
      <c r="C182" s="179" t="s">
        <v>1873</v>
      </c>
      <c r="D182" s="179" t="s">
        <v>1874</v>
      </c>
      <c r="E182" s="176">
        <v>2.6534384E7</v>
      </c>
      <c r="F182" s="181" t="s">
        <v>1875</v>
      </c>
      <c r="G182" s="180"/>
      <c r="H182" s="25" t="s">
        <v>1876</v>
      </c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176">
        <v>184.0</v>
      </c>
      <c r="B183" s="160"/>
      <c r="C183" s="179" t="s">
        <v>1877</v>
      </c>
      <c r="D183" s="179" t="s">
        <v>1878</v>
      </c>
      <c r="E183" s="160"/>
      <c r="F183" s="180"/>
      <c r="G183" s="180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176">
        <v>185.0</v>
      </c>
      <c r="B184" s="160"/>
      <c r="C184" s="179" t="s">
        <v>1879</v>
      </c>
      <c r="D184" s="179" t="s">
        <v>1880</v>
      </c>
      <c r="E184" s="176">
        <v>2.9485766E7</v>
      </c>
      <c r="F184" s="180"/>
      <c r="G184" s="180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176">
        <v>186.0</v>
      </c>
      <c r="B185" s="160"/>
      <c r="C185" s="179" t="s">
        <v>1881</v>
      </c>
      <c r="D185" s="179" t="s">
        <v>1878</v>
      </c>
      <c r="E185" s="160"/>
      <c r="F185" s="180"/>
      <c r="G185" s="180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176">
        <v>187.0</v>
      </c>
      <c r="B186" s="176" t="s">
        <v>1882</v>
      </c>
      <c r="C186" s="179" t="s">
        <v>1883</v>
      </c>
      <c r="D186" s="180"/>
      <c r="E186" s="176" t="s">
        <v>1884</v>
      </c>
      <c r="F186" s="180"/>
      <c r="G186" s="180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182">
        <v>189.0</v>
      </c>
      <c r="B187" s="183" t="s">
        <v>1885</v>
      </c>
      <c r="C187" s="183" t="s">
        <v>1886</v>
      </c>
      <c r="D187" s="184" t="s">
        <v>1887</v>
      </c>
      <c r="E187" s="183" t="s">
        <v>1888</v>
      </c>
      <c r="F187" s="185" t="s">
        <v>1889</v>
      </c>
      <c r="G187" s="186"/>
      <c r="H187" s="187"/>
      <c r="I187" s="187"/>
      <c r="J187" s="187"/>
      <c r="K187" s="187"/>
      <c r="L187" s="187"/>
      <c r="M187" s="187"/>
      <c r="N187" s="187"/>
      <c r="O187" s="187"/>
      <c r="P187" s="187"/>
      <c r="Q187" s="187"/>
      <c r="R187" s="187"/>
      <c r="S187" s="187"/>
      <c r="T187" s="187"/>
      <c r="U187" s="187"/>
      <c r="V187" s="187"/>
      <c r="W187" s="187"/>
      <c r="X187" s="187"/>
      <c r="Y187" s="187"/>
      <c r="Z187" s="187"/>
    </row>
    <row r="188" ht="15.75" customHeight="1">
      <c r="A188" s="176">
        <v>190.0</v>
      </c>
      <c r="B188" s="27" t="s">
        <v>1890</v>
      </c>
      <c r="C188" s="27" t="s">
        <v>1891</v>
      </c>
      <c r="D188" s="188" t="s">
        <v>1892</v>
      </c>
      <c r="E188" s="119" t="s">
        <v>1893</v>
      </c>
      <c r="F188" s="189" t="s">
        <v>1894</v>
      </c>
      <c r="G188" s="180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176"/>
      <c r="B189" s="26"/>
      <c r="C189" s="190"/>
      <c r="D189" s="191"/>
      <c r="E189" s="191"/>
      <c r="F189" s="180"/>
      <c r="G189" s="180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192"/>
      <c r="B190" s="193"/>
      <c r="C190" s="193"/>
      <c r="D190" s="193"/>
      <c r="E190" s="193"/>
      <c r="F190" s="193"/>
      <c r="G190" s="19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195" t="s">
        <v>1895</v>
      </c>
      <c r="B191" s="193"/>
      <c r="C191" s="193"/>
      <c r="D191" s="193"/>
      <c r="E191" s="193"/>
      <c r="F191" s="193"/>
      <c r="G191" s="19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5">
        <v>1.0</v>
      </c>
      <c r="B192" s="64" t="s">
        <v>1896</v>
      </c>
      <c r="C192" s="64"/>
      <c r="D192" s="64" t="s">
        <v>1897</v>
      </c>
      <c r="E192" s="64" t="s">
        <v>1898</v>
      </c>
      <c r="F192" s="65" t="s">
        <v>1899</v>
      </c>
      <c r="G192" s="6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5">
        <v>2.0</v>
      </c>
      <c r="B193" s="64" t="s">
        <v>1900</v>
      </c>
      <c r="C193" s="64"/>
      <c r="D193" s="64" t="s">
        <v>1901</v>
      </c>
      <c r="E193" s="64">
        <v>2.867778E7</v>
      </c>
      <c r="F193" s="65" t="s">
        <v>1902</v>
      </c>
      <c r="G193" s="6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5">
        <v>3.0</v>
      </c>
      <c r="B194" s="64" t="s">
        <v>1903</v>
      </c>
      <c r="C194" s="64"/>
      <c r="D194" s="64" t="s">
        <v>1904</v>
      </c>
      <c r="E194" s="64"/>
      <c r="F194" s="64"/>
      <c r="G194" s="6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5">
        <v>4.0</v>
      </c>
      <c r="B195" s="64" t="s">
        <v>1905</v>
      </c>
      <c r="C195" s="64"/>
      <c r="D195" s="64" t="s">
        <v>1906</v>
      </c>
      <c r="E195" s="64"/>
      <c r="F195" s="65" t="s">
        <v>1907</v>
      </c>
      <c r="G195" s="6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5">
        <v>5.0</v>
      </c>
      <c r="B196" s="64" t="s">
        <v>1908</v>
      </c>
      <c r="C196" s="64"/>
      <c r="D196" s="64" t="s">
        <v>1909</v>
      </c>
      <c r="E196" s="64">
        <v>2.4229929E7</v>
      </c>
      <c r="F196" s="64"/>
      <c r="G196" s="6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5">
        <v>6.0</v>
      </c>
      <c r="B197" s="64" t="s">
        <v>1910</v>
      </c>
      <c r="C197" s="64"/>
      <c r="D197" s="64" t="s">
        <v>1911</v>
      </c>
      <c r="E197" s="64">
        <v>2.785585E7</v>
      </c>
      <c r="F197" s="65" t="s">
        <v>1912</v>
      </c>
      <c r="G197" s="6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5">
        <v>7.0</v>
      </c>
      <c r="B198" s="64" t="s">
        <v>1913</v>
      </c>
      <c r="C198" s="64"/>
      <c r="D198" s="64" t="s">
        <v>1914</v>
      </c>
      <c r="E198" s="64"/>
      <c r="F198" s="65" t="s">
        <v>1915</v>
      </c>
      <c r="G198" s="6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5">
        <v>8.0</v>
      </c>
      <c r="B199" s="64" t="s">
        <v>1916</v>
      </c>
      <c r="C199" s="64"/>
      <c r="D199" s="64" t="s">
        <v>1917</v>
      </c>
      <c r="E199" s="64"/>
      <c r="F199" s="64"/>
      <c r="G199" s="6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5">
        <v>9.0</v>
      </c>
      <c r="B200" s="64" t="s">
        <v>1918</v>
      </c>
      <c r="C200" s="64"/>
      <c r="D200" s="64" t="s">
        <v>1919</v>
      </c>
      <c r="E200" s="64"/>
      <c r="F200" s="65" t="s">
        <v>1920</v>
      </c>
      <c r="G200" s="6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5">
        <v>10.0</v>
      </c>
      <c r="B201" s="64" t="s">
        <v>1921</v>
      </c>
      <c r="C201" s="64"/>
      <c r="D201" s="64" t="s">
        <v>1922</v>
      </c>
      <c r="E201" s="64"/>
      <c r="F201" s="65" t="s">
        <v>1923</v>
      </c>
      <c r="G201" s="6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5">
        <v>11.0</v>
      </c>
      <c r="B202" s="64" t="s">
        <v>1924</v>
      </c>
      <c r="C202" s="64"/>
      <c r="D202" s="64" t="s">
        <v>1925</v>
      </c>
      <c r="E202" s="64"/>
      <c r="F202" s="65" t="s">
        <v>1926</v>
      </c>
      <c r="G202" s="6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5">
        <v>12.0</v>
      </c>
      <c r="B203" s="64" t="s">
        <v>1927</v>
      </c>
      <c r="C203" s="64"/>
      <c r="D203" s="64" t="s">
        <v>1928</v>
      </c>
      <c r="E203" s="64"/>
      <c r="F203" s="65" t="s">
        <v>1929</v>
      </c>
      <c r="G203" s="6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5">
        <v>13.0</v>
      </c>
      <c r="B204" s="64" t="s">
        <v>1930</v>
      </c>
      <c r="C204" s="64"/>
      <c r="D204" s="64" t="s">
        <v>1931</v>
      </c>
      <c r="E204" s="64"/>
      <c r="F204" s="65" t="s">
        <v>1932</v>
      </c>
      <c r="G204" s="6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5">
        <v>14.0</v>
      </c>
      <c r="B205" s="64" t="s">
        <v>1933</v>
      </c>
      <c r="C205" s="64"/>
      <c r="D205" s="64" t="s">
        <v>1934</v>
      </c>
      <c r="E205" s="64"/>
      <c r="F205" s="64"/>
      <c r="G205" s="6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5">
        <v>15.0</v>
      </c>
      <c r="B206" s="64" t="s">
        <v>1935</v>
      </c>
      <c r="C206" s="64"/>
      <c r="D206" s="64" t="s">
        <v>1936</v>
      </c>
      <c r="E206" s="64"/>
      <c r="F206" s="64"/>
      <c r="G206" s="6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5">
        <v>16.0</v>
      </c>
      <c r="B207" s="64" t="s">
        <v>1937</v>
      </c>
      <c r="C207" s="64"/>
      <c r="D207" s="64" t="s">
        <v>1938</v>
      </c>
      <c r="E207" s="64"/>
      <c r="F207" s="64"/>
      <c r="G207" s="6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5">
        <v>17.0</v>
      </c>
      <c r="B208" s="64" t="s">
        <v>1939</v>
      </c>
      <c r="C208" s="64"/>
      <c r="D208" s="64" t="s">
        <v>1940</v>
      </c>
      <c r="E208" s="64"/>
      <c r="F208" s="64"/>
      <c r="G208" s="6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5">
        <v>18.0</v>
      </c>
      <c r="B209" s="64" t="s">
        <v>1941</v>
      </c>
      <c r="C209" s="64"/>
      <c r="D209" s="64" t="s">
        <v>1942</v>
      </c>
      <c r="E209" s="64"/>
      <c r="F209" s="64"/>
      <c r="G209" s="6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5">
        <v>19.0</v>
      </c>
      <c r="B210" s="64" t="s">
        <v>1943</v>
      </c>
      <c r="C210" s="64"/>
      <c r="D210" s="53" t="s">
        <v>1944</v>
      </c>
      <c r="E210" s="64"/>
      <c r="F210" s="64"/>
      <c r="G210" s="6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5">
        <v>20.0</v>
      </c>
      <c r="B211" s="64" t="s">
        <v>1945</v>
      </c>
      <c r="C211" s="64"/>
      <c r="D211" s="64" t="s">
        <v>1946</v>
      </c>
      <c r="E211" s="64"/>
      <c r="F211" s="64"/>
      <c r="G211" s="6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5">
        <v>21.0</v>
      </c>
      <c r="B212" s="64" t="s">
        <v>1947</v>
      </c>
      <c r="C212" s="64"/>
      <c r="D212" s="64" t="s">
        <v>1948</v>
      </c>
      <c r="E212" s="64"/>
      <c r="F212" s="64"/>
      <c r="G212" s="6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5">
        <v>22.0</v>
      </c>
      <c r="B213" s="64" t="s">
        <v>1949</v>
      </c>
      <c r="C213" s="64"/>
      <c r="D213" s="64" t="s">
        <v>1950</v>
      </c>
      <c r="E213" s="64"/>
      <c r="F213" s="64"/>
      <c r="G213" s="6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5">
        <v>23.0</v>
      </c>
      <c r="B214" s="64" t="s">
        <v>1951</v>
      </c>
      <c r="C214" s="64"/>
      <c r="D214" s="64" t="s">
        <v>1952</v>
      </c>
      <c r="E214" s="64"/>
      <c r="F214" s="64"/>
      <c r="G214" s="6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5">
        <v>24.0</v>
      </c>
      <c r="B215" s="64" t="s">
        <v>582</v>
      </c>
      <c r="C215" s="64"/>
      <c r="D215" s="64" t="s">
        <v>1953</v>
      </c>
      <c r="E215" s="64"/>
      <c r="F215" s="64"/>
      <c r="G215" s="6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5">
        <v>25.0</v>
      </c>
      <c r="B216" s="64" t="s">
        <v>1954</v>
      </c>
      <c r="C216" s="64"/>
      <c r="D216" s="64" t="s">
        <v>1955</v>
      </c>
      <c r="E216" s="64"/>
      <c r="F216" s="64"/>
      <c r="G216" s="6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5">
        <v>26.0</v>
      </c>
      <c r="B217" s="64" t="s">
        <v>1956</v>
      </c>
      <c r="C217" s="64"/>
      <c r="D217" s="64" t="s">
        <v>1957</v>
      </c>
      <c r="E217" s="64"/>
      <c r="F217" s="65" t="s">
        <v>1958</v>
      </c>
      <c r="G217" s="6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5">
        <v>27.0</v>
      </c>
      <c r="B218" s="64" t="s">
        <v>1959</v>
      </c>
      <c r="C218" s="64"/>
      <c r="D218" s="64" t="s">
        <v>1960</v>
      </c>
      <c r="E218" s="64"/>
      <c r="F218" s="64"/>
      <c r="G218" s="6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5">
        <v>28.0</v>
      </c>
      <c r="B219" s="64" t="s">
        <v>1961</v>
      </c>
      <c r="C219" s="64"/>
      <c r="D219" s="64" t="s">
        <v>1962</v>
      </c>
      <c r="E219" s="64"/>
      <c r="F219" s="64"/>
      <c r="G219" s="6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5">
        <v>29.0</v>
      </c>
      <c r="B220" s="64" t="s">
        <v>1963</v>
      </c>
      <c r="C220" s="64"/>
      <c r="D220" s="64" t="s">
        <v>1964</v>
      </c>
      <c r="E220" s="64"/>
      <c r="F220" s="64"/>
      <c r="G220" s="6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5">
        <v>30.0</v>
      </c>
      <c r="B221" s="64" t="s">
        <v>1965</v>
      </c>
      <c r="C221" s="64"/>
      <c r="D221" s="64" t="s">
        <v>1966</v>
      </c>
      <c r="E221" s="64"/>
      <c r="F221" s="65" t="s">
        <v>1967</v>
      </c>
      <c r="G221" s="6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5">
        <v>31.0</v>
      </c>
      <c r="B222" s="64" t="s">
        <v>1968</v>
      </c>
      <c r="C222" s="64"/>
      <c r="D222" s="64" t="s">
        <v>1969</v>
      </c>
      <c r="E222" s="64"/>
      <c r="F222" s="64"/>
      <c r="G222" s="6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5">
        <v>32.0</v>
      </c>
      <c r="B223" s="64" t="s">
        <v>1970</v>
      </c>
      <c r="C223" s="64"/>
      <c r="D223" s="64" t="s">
        <v>1971</v>
      </c>
      <c r="E223" s="64"/>
      <c r="F223" s="65" t="s">
        <v>1972</v>
      </c>
      <c r="G223" s="6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5">
        <v>33.0</v>
      </c>
      <c r="B224" s="64" t="s">
        <v>1973</v>
      </c>
      <c r="C224" s="64"/>
      <c r="D224" s="64" t="s">
        <v>1974</v>
      </c>
      <c r="E224" s="64"/>
      <c r="F224" s="65" t="s">
        <v>1975</v>
      </c>
      <c r="G224" s="6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5">
        <v>34.0</v>
      </c>
      <c r="B225" s="64" t="s">
        <v>1976</v>
      </c>
      <c r="C225" s="64"/>
      <c r="D225" s="64" t="s">
        <v>1977</v>
      </c>
      <c r="E225" s="64"/>
      <c r="F225" s="65" t="s">
        <v>1978</v>
      </c>
      <c r="G225" s="6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5">
        <v>35.0</v>
      </c>
      <c r="B226" s="64" t="s">
        <v>1979</v>
      </c>
      <c r="C226" s="64"/>
      <c r="D226" s="64" t="s">
        <v>1980</v>
      </c>
      <c r="E226" s="64"/>
      <c r="F226" s="64" t="s">
        <v>1981</v>
      </c>
      <c r="G226" s="64" t="s">
        <v>1982</v>
      </c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5">
        <v>36.0</v>
      </c>
      <c r="B227" s="64" t="s">
        <v>1983</v>
      </c>
      <c r="C227" s="64"/>
      <c r="D227" s="64" t="s">
        <v>1984</v>
      </c>
      <c r="E227" s="64"/>
      <c r="F227" s="64"/>
      <c r="G227" s="6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5">
        <v>37.0</v>
      </c>
      <c r="B228" s="64" t="s">
        <v>1985</v>
      </c>
      <c r="C228" s="64"/>
      <c r="D228" s="64" t="s">
        <v>1986</v>
      </c>
      <c r="E228" s="64"/>
      <c r="F228" s="64"/>
      <c r="G228" s="6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5">
        <v>38.0</v>
      </c>
      <c r="B229" s="64" t="s">
        <v>1987</v>
      </c>
      <c r="C229" s="64"/>
      <c r="D229" s="64" t="s">
        <v>1988</v>
      </c>
      <c r="E229" s="64"/>
      <c r="F229" s="64"/>
      <c r="G229" s="6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5">
        <v>39.0</v>
      </c>
      <c r="B230" s="64" t="s">
        <v>1989</v>
      </c>
      <c r="C230" s="64"/>
      <c r="D230" s="64" t="s">
        <v>1990</v>
      </c>
      <c r="E230" s="64"/>
      <c r="F230" s="65" t="s">
        <v>1991</v>
      </c>
      <c r="G230" s="6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5">
        <v>40.0</v>
      </c>
      <c r="B231" s="64" t="s">
        <v>1992</v>
      </c>
      <c r="C231" s="64"/>
      <c r="D231" s="64" t="s">
        <v>1993</v>
      </c>
      <c r="E231" s="64"/>
      <c r="F231" s="65" t="s">
        <v>1994</v>
      </c>
      <c r="G231" s="6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5">
        <v>41.0</v>
      </c>
      <c r="B232" s="64" t="s">
        <v>1995</v>
      </c>
      <c r="C232" s="64"/>
      <c r="D232" s="64" t="s">
        <v>1996</v>
      </c>
      <c r="E232" s="64"/>
      <c r="F232" s="64"/>
      <c r="G232" s="6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5">
        <v>42.0</v>
      </c>
      <c r="B233" s="64" t="s">
        <v>1997</v>
      </c>
      <c r="C233" s="64"/>
      <c r="D233" s="64" t="s">
        <v>1998</v>
      </c>
      <c r="E233" s="64"/>
      <c r="F233" s="64"/>
      <c r="G233" s="6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5">
        <v>43.0</v>
      </c>
      <c r="B234" s="64" t="s">
        <v>1999</v>
      </c>
      <c r="C234" s="64"/>
      <c r="D234" s="64" t="s">
        <v>2000</v>
      </c>
      <c r="E234" s="64"/>
      <c r="F234" s="64"/>
      <c r="G234" s="6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5">
        <v>44.0</v>
      </c>
      <c r="B235" s="64" t="s">
        <v>2001</v>
      </c>
      <c r="C235" s="64"/>
      <c r="D235" s="64" t="s">
        <v>2002</v>
      </c>
      <c r="E235" s="64"/>
      <c r="F235" s="64"/>
      <c r="G235" s="6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5">
        <v>45.0</v>
      </c>
      <c r="B236" s="64" t="s">
        <v>2003</v>
      </c>
      <c r="C236" s="64"/>
      <c r="D236" s="64" t="s">
        <v>2004</v>
      </c>
      <c r="E236" s="64"/>
      <c r="F236" s="64"/>
      <c r="G236" s="6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5">
        <v>46.0</v>
      </c>
      <c r="B237" s="64" t="s">
        <v>2005</v>
      </c>
      <c r="C237" s="64"/>
      <c r="D237" s="64" t="s">
        <v>2006</v>
      </c>
      <c r="E237" s="64"/>
      <c r="F237" s="64"/>
      <c r="G237" s="6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5">
        <v>47.0</v>
      </c>
      <c r="B238" s="64" t="s">
        <v>2007</v>
      </c>
      <c r="C238" s="64"/>
      <c r="D238" s="64" t="s">
        <v>2008</v>
      </c>
      <c r="E238" s="64"/>
      <c r="F238" s="64"/>
      <c r="G238" s="6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5">
        <v>48.0</v>
      </c>
      <c r="B239" s="64" t="s">
        <v>2009</v>
      </c>
      <c r="C239" s="64"/>
      <c r="D239" s="64" t="s">
        <v>2010</v>
      </c>
      <c r="E239" s="64"/>
      <c r="F239" s="64"/>
      <c r="G239" s="6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5">
        <v>49.0</v>
      </c>
      <c r="B240" s="64" t="s">
        <v>2011</v>
      </c>
      <c r="C240" s="64"/>
      <c r="D240" s="64" t="s">
        <v>2012</v>
      </c>
      <c r="E240" s="64"/>
      <c r="F240" s="64"/>
      <c r="G240" s="6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5">
        <v>50.0</v>
      </c>
      <c r="B241" s="64" t="s">
        <v>2013</v>
      </c>
      <c r="C241" s="64"/>
      <c r="D241" s="64" t="s">
        <v>2014</v>
      </c>
      <c r="E241" s="64"/>
      <c r="F241" s="64"/>
      <c r="G241" s="6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5">
        <v>51.0</v>
      </c>
      <c r="B242" s="64" t="s">
        <v>2015</v>
      </c>
      <c r="C242" s="64"/>
      <c r="D242" s="64" t="s">
        <v>2016</v>
      </c>
      <c r="E242" s="64"/>
      <c r="F242" s="64"/>
      <c r="G242" s="6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5">
        <v>52.0</v>
      </c>
      <c r="B243" s="64" t="s">
        <v>2017</v>
      </c>
      <c r="C243" s="64"/>
      <c r="D243" s="64" t="s">
        <v>2018</v>
      </c>
      <c r="E243" s="64"/>
      <c r="F243" s="64"/>
      <c r="G243" s="6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5">
        <v>53.0</v>
      </c>
      <c r="B244" s="64" t="s">
        <v>2019</v>
      </c>
      <c r="C244" s="64"/>
      <c r="D244" s="64" t="s">
        <v>2020</v>
      </c>
      <c r="E244" s="64"/>
      <c r="F244" s="64"/>
      <c r="G244" s="6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5">
        <v>54.0</v>
      </c>
      <c r="B245" s="64" t="s">
        <v>2021</v>
      </c>
      <c r="C245" s="64"/>
      <c r="D245" s="64" t="s">
        <v>2022</v>
      </c>
      <c r="E245" s="64"/>
      <c r="F245" s="64"/>
      <c r="G245" s="6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5">
        <v>55.0</v>
      </c>
      <c r="B246" s="64" t="s">
        <v>2023</v>
      </c>
      <c r="C246" s="64"/>
      <c r="D246" s="64" t="s">
        <v>2024</v>
      </c>
      <c r="E246" s="64"/>
      <c r="F246" s="64"/>
      <c r="G246" s="6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5">
        <v>56.0</v>
      </c>
      <c r="B247" s="64" t="s">
        <v>2025</v>
      </c>
      <c r="C247" s="64"/>
      <c r="D247" s="64" t="s">
        <v>2026</v>
      </c>
      <c r="E247" s="64"/>
      <c r="F247" s="64"/>
      <c r="G247" s="6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5">
        <v>57.0</v>
      </c>
      <c r="B248" s="64" t="s">
        <v>2027</v>
      </c>
      <c r="C248" s="64"/>
      <c r="D248" s="64" t="s">
        <v>2028</v>
      </c>
      <c r="E248" s="64"/>
      <c r="F248" s="64"/>
      <c r="G248" s="6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5">
        <v>58.0</v>
      </c>
      <c r="B249" s="64" t="s">
        <v>2029</v>
      </c>
      <c r="C249" s="64"/>
      <c r="D249" s="64" t="s">
        <v>2030</v>
      </c>
      <c r="E249" s="64"/>
      <c r="F249" s="64"/>
      <c r="G249" s="6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5">
        <v>59.0</v>
      </c>
      <c r="B250" s="64" t="s">
        <v>2031</v>
      </c>
      <c r="C250" s="64"/>
      <c r="D250" s="64" t="s">
        <v>2032</v>
      </c>
      <c r="E250" s="64"/>
      <c r="F250" s="64"/>
      <c r="G250" s="6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5">
        <v>60.0</v>
      </c>
      <c r="B251" s="64" t="s">
        <v>2033</v>
      </c>
      <c r="C251" s="64"/>
      <c r="D251" s="64" t="s">
        <v>2034</v>
      </c>
      <c r="E251" s="64"/>
      <c r="F251" s="64"/>
      <c r="G251" s="6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5">
        <v>61.0</v>
      </c>
      <c r="B252" s="64" t="s">
        <v>2035</v>
      </c>
      <c r="C252" s="64"/>
      <c r="D252" s="64" t="s">
        <v>2036</v>
      </c>
      <c r="E252" s="64"/>
      <c r="F252" s="64"/>
      <c r="G252" s="6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5">
        <v>62.0</v>
      </c>
      <c r="B253" s="64" t="s">
        <v>2037</v>
      </c>
      <c r="C253" s="64"/>
      <c r="D253" s="64" t="s">
        <v>2038</v>
      </c>
      <c r="E253" s="64"/>
      <c r="F253" s="64"/>
      <c r="G253" s="6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5">
        <v>63.0</v>
      </c>
      <c r="B254" s="64" t="s">
        <v>2039</v>
      </c>
      <c r="C254" s="64"/>
      <c r="D254" s="64" t="s">
        <v>2040</v>
      </c>
      <c r="E254" s="64"/>
      <c r="F254" s="64"/>
      <c r="G254" s="6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5">
        <v>64.0</v>
      </c>
      <c r="B255" s="64" t="s">
        <v>2041</v>
      </c>
      <c r="C255" s="64"/>
      <c r="D255" s="64" t="s">
        <v>2042</v>
      </c>
      <c r="E255" s="64"/>
      <c r="F255" s="64"/>
      <c r="G255" s="6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5">
        <v>65.0</v>
      </c>
      <c r="B256" s="64" t="s">
        <v>2043</v>
      </c>
      <c r="C256" s="64"/>
      <c r="D256" s="64" t="s">
        <v>2044</v>
      </c>
      <c r="E256" s="64"/>
      <c r="F256" s="64"/>
      <c r="G256" s="6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5">
        <v>66.0</v>
      </c>
      <c r="B257" s="64" t="s">
        <v>2045</v>
      </c>
      <c r="C257" s="64"/>
      <c r="D257" s="64" t="s">
        <v>2046</v>
      </c>
      <c r="E257" s="64"/>
      <c r="F257" s="64"/>
      <c r="G257" s="6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5">
        <v>67.0</v>
      </c>
      <c r="B258" s="64" t="s">
        <v>2047</v>
      </c>
      <c r="C258" s="64"/>
      <c r="D258" s="64" t="s">
        <v>2048</v>
      </c>
      <c r="E258" s="64"/>
      <c r="F258" s="63" t="s">
        <v>2049</v>
      </c>
      <c r="G258" s="6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5">
        <v>68.0</v>
      </c>
      <c r="B259" s="64" t="s">
        <v>2050</v>
      </c>
      <c r="C259" s="64"/>
      <c r="D259" s="64" t="s">
        <v>2051</v>
      </c>
      <c r="E259" s="64"/>
      <c r="F259" s="65" t="s">
        <v>2052</v>
      </c>
      <c r="G259" s="6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5">
        <v>69.0</v>
      </c>
      <c r="B260" s="64" t="s">
        <v>2053</v>
      </c>
      <c r="C260" s="64"/>
      <c r="D260" s="64" t="s">
        <v>2054</v>
      </c>
      <c r="E260" s="64"/>
      <c r="F260" s="65" t="s">
        <v>2055</v>
      </c>
      <c r="G260" s="6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5">
        <v>70.0</v>
      </c>
      <c r="B261" s="64" t="s">
        <v>2056</v>
      </c>
      <c r="C261" s="64"/>
      <c r="D261" s="64" t="s">
        <v>2057</v>
      </c>
      <c r="E261" s="64"/>
      <c r="F261" s="64"/>
      <c r="G261" s="6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5">
        <v>71.0</v>
      </c>
      <c r="B262" s="64" t="s">
        <v>2058</v>
      </c>
      <c r="C262" s="64"/>
      <c r="D262" s="64" t="s">
        <v>2059</v>
      </c>
      <c r="E262" s="64"/>
      <c r="F262" s="65" t="s">
        <v>2060</v>
      </c>
      <c r="G262" s="6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5">
        <v>72.0</v>
      </c>
      <c r="B263" s="64" t="s">
        <v>2061</v>
      </c>
      <c r="C263" s="64"/>
      <c r="D263" s="64" t="s">
        <v>2062</v>
      </c>
      <c r="E263" s="64"/>
      <c r="F263" s="65" t="s">
        <v>2063</v>
      </c>
      <c r="G263" s="6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5">
        <v>73.0</v>
      </c>
      <c r="B264" s="64" t="s">
        <v>2064</v>
      </c>
      <c r="C264" s="64"/>
      <c r="D264" s="64" t="s">
        <v>2065</v>
      </c>
      <c r="E264" s="64"/>
      <c r="F264" s="65" t="s">
        <v>2066</v>
      </c>
      <c r="G264" s="6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5">
        <v>74.0</v>
      </c>
      <c r="B265" s="64" t="s">
        <v>2067</v>
      </c>
      <c r="C265" s="196" t="s">
        <v>2068</v>
      </c>
      <c r="D265" s="197" t="s">
        <v>2069</v>
      </c>
      <c r="E265" s="198">
        <v>2.913938E7</v>
      </c>
      <c r="F265" s="65" t="s">
        <v>2070</v>
      </c>
      <c r="G265" s="6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199" t="s">
        <v>2071</v>
      </c>
      <c r="B268" s="193"/>
      <c r="C268" s="193"/>
      <c r="D268" s="19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200" t="s">
        <v>0</v>
      </c>
      <c r="B269" s="200" t="s">
        <v>2072</v>
      </c>
      <c r="C269" s="200" t="s">
        <v>3</v>
      </c>
      <c r="D269" s="200" t="s">
        <v>8</v>
      </c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6">
        <v>1.0</v>
      </c>
      <c r="B270" s="6" t="s">
        <v>2073</v>
      </c>
      <c r="C270" s="6" t="s">
        <v>2074</v>
      </c>
      <c r="D270" s="153" t="s">
        <v>2075</v>
      </c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6">
        <v>2.0</v>
      </c>
      <c r="B271" s="6" t="s">
        <v>2076</v>
      </c>
      <c r="C271" s="6" t="s">
        <v>2077</v>
      </c>
      <c r="D271" s="6" t="s">
        <v>2078</v>
      </c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6">
        <v>3.0</v>
      </c>
      <c r="B272" s="6" t="s">
        <v>2079</v>
      </c>
      <c r="C272" s="6" t="s">
        <v>2080</v>
      </c>
      <c r="D272" s="6" t="s">
        <v>2081</v>
      </c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107">
        <v>4.0</v>
      </c>
      <c r="B273" s="201" t="s">
        <v>2082</v>
      </c>
      <c r="C273" s="6" t="s">
        <v>2083</v>
      </c>
      <c r="D273" s="107" t="s">
        <v>2081</v>
      </c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6">
        <v>5.0</v>
      </c>
      <c r="B274" s="6" t="s">
        <v>2084</v>
      </c>
      <c r="C274" s="6" t="s">
        <v>2085</v>
      </c>
      <c r="D274" s="153" t="s">
        <v>2086</v>
      </c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6">
        <v>6.0</v>
      </c>
      <c r="B275" s="6" t="s">
        <v>2087</v>
      </c>
      <c r="C275" s="6" t="s">
        <v>2088</v>
      </c>
      <c r="D275" s="153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6">
        <v>7.0</v>
      </c>
      <c r="B276" s="6" t="s">
        <v>2089</v>
      </c>
      <c r="C276" s="6" t="s">
        <v>2090</v>
      </c>
      <c r="D276" s="6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6">
        <v>8.0</v>
      </c>
      <c r="B277" s="6" t="s">
        <v>2091</v>
      </c>
      <c r="C277" s="6" t="s">
        <v>2092</v>
      </c>
      <c r="D277" s="6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6">
        <v>9.0</v>
      </c>
      <c r="B278" s="6" t="s">
        <v>2093</v>
      </c>
      <c r="C278" s="6" t="s">
        <v>2094</v>
      </c>
      <c r="D278" s="6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6">
        <v>10.0</v>
      </c>
      <c r="B279" s="6" t="s">
        <v>2095</v>
      </c>
      <c r="C279" s="6" t="s">
        <v>2096</v>
      </c>
      <c r="D279" s="6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6">
        <v>11.0</v>
      </c>
      <c r="B280" s="6" t="s">
        <v>2097</v>
      </c>
      <c r="C280" s="150" t="s">
        <v>2098</v>
      </c>
      <c r="D280" s="6"/>
      <c r="E280" s="202"/>
      <c r="F280" s="202"/>
      <c r="G280" s="202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6">
        <v>12.0</v>
      </c>
      <c r="B281" s="6" t="s">
        <v>1779</v>
      </c>
      <c r="C281" s="6" t="s">
        <v>2099</v>
      </c>
      <c r="D281" s="6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6">
        <v>13.0</v>
      </c>
      <c r="B282" s="6" t="s">
        <v>2100</v>
      </c>
      <c r="C282" s="6" t="s">
        <v>1680</v>
      </c>
      <c r="D282" s="6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6">
        <v>14.0</v>
      </c>
      <c r="B283" s="6" t="s">
        <v>2101</v>
      </c>
      <c r="C283" s="6" t="s">
        <v>1674</v>
      </c>
      <c r="D283" s="6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6">
        <v>15.0</v>
      </c>
      <c r="B284" s="6" t="s">
        <v>2093</v>
      </c>
      <c r="C284" s="6" t="s">
        <v>2094</v>
      </c>
      <c r="D284" s="6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6">
        <v>16.0</v>
      </c>
      <c r="B285" s="6" t="s">
        <v>2102</v>
      </c>
      <c r="C285" s="6" t="s">
        <v>2103</v>
      </c>
      <c r="D285" s="6">
        <v>2.7870335E7</v>
      </c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6">
        <v>17.0</v>
      </c>
      <c r="B286" s="6" t="s">
        <v>2104</v>
      </c>
      <c r="C286" s="6" t="s">
        <v>2105</v>
      </c>
      <c r="D286" s="6">
        <v>2.6362628E7</v>
      </c>
      <c r="E286" s="4"/>
      <c r="F286" s="4"/>
      <c r="G286" s="103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6">
        <v>18.0</v>
      </c>
      <c r="B287" s="6" t="s">
        <v>1324</v>
      </c>
      <c r="C287" s="6" t="s">
        <v>2106</v>
      </c>
      <c r="D287" s="6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6">
        <v>19.0</v>
      </c>
      <c r="B288" s="6" t="s">
        <v>2107</v>
      </c>
      <c r="C288" s="6" t="s">
        <v>2108</v>
      </c>
      <c r="D288" s="6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6">
        <v>20.0</v>
      </c>
      <c r="B289" s="6" t="s">
        <v>2109</v>
      </c>
      <c r="C289" s="6" t="s">
        <v>2110</v>
      </c>
      <c r="D289" s="6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6">
        <v>21.0</v>
      </c>
      <c r="B290" s="6" t="s">
        <v>1744</v>
      </c>
      <c r="C290" s="6" t="s">
        <v>2111</v>
      </c>
      <c r="D290" s="6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6">
        <v>22.0</v>
      </c>
      <c r="B291" s="6" t="s">
        <v>2112</v>
      </c>
      <c r="C291" s="6" t="s">
        <v>2113</v>
      </c>
      <c r="D291" s="6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6">
        <v>23.0</v>
      </c>
      <c r="B292" s="6" t="s">
        <v>2114</v>
      </c>
      <c r="C292" s="6" t="s">
        <v>2115</v>
      </c>
      <c r="D292" s="6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6">
        <v>24.0</v>
      </c>
      <c r="B293" s="6"/>
      <c r="C293" s="6" t="s">
        <v>2116</v>
      </c>
      <c r="D293" s="6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6">
        <v>25.0</v>
      </c>
      <c r="B294" s="6"/>
      <c r="C294" s="6" t="s">
        <v>2117</v>
      </c>
      <c r="D294" s="6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6">
        <v>26.0</v>
      </c>
      <c r="B295" s="6"/>
      <c r="C295" s="6" t="s">
        <v>2118</v>
      </c>
      <c r="D295" s="6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6">
        <v>27.0</v>
      </c>
      <c r="B296" s="6"/>
      <c r="C296" s="6" t="s">
        <v>2119</v>
      </c>
      <c r="D296" s="6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6">
        <v>28.0</v>
      </c>
      <c r="B297" s="6"/>
      <c r="C297" s="6" t="s">
        <v>2120</v>
      </c>
      <c r="D297" s="6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6">
        <v>29.0</v>
      </c>
      <c r="B298" s="6"/>
      <c r="C298" s="6" t="s">
        <v>2121</v>
      </c>
      <c r="D298" s="6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6">
        <v>30.0</v>
      </c>
      <c r="B299" s="203" t="s">
        <v>2122</v>
      </c>
      <c r="C299" s="121" t="s">
        <v>2123</v>
      </c>
      <c r="D299" s="204">
        <f>37126324311</f>
        <v>37126324311</v>
      </c>
      <c r="E299" s="205" t="s">
        <v>2124</v>
      </c>
      <c r="F299" s="4" t="s">
        <v>2125</v>
      </c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6"/>
      <c r="B300" s="6"/>
      <c r="C300" s="6"/>
      <c r="D300" s="6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6"/>
      <c r="B301" s="6"/>
      <c r="C301" s="6"/>
      <c r="D301" s="6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6"/>
      <c r="B302" s="6"/>
      <c r="C302" s="6"/>
      <c r="D302" s="6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6"/>
      <c r="B303" s="6"/>
      <c r="C303" s="6"/>
      <c r="D303" s="6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6"/>
      <c r="B304" s="6"/>
      <c r="C304" s="6"/>
      <c r="D304" s="6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6"/>
      <c r="B305" s="6"/>
      <c r="C305" s="6"/>
      <c r="D305" s="6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6"/>
      <c r="B306" s="6"/>
      <c r="C306" s="6"/>
      <c r="D306" s="6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6"/>
      <c r="B307" s="6"/>
      <c r="C307" s="6"/>
      <c r="D307" s="6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206" t="s">
        <v>2126</v>
      </c>
      <c r="B309" s="207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208" t="s">
        <v>2127</v>
      </c>
      <c r="B310" s="200" t="s">
        <v>2128</v>
      </c>
      <c r="C310" s="200" t="s">
        <v>2129</v>
      </c>
      <c r="D310" s="200" t="s">
        <v>2130</v>
      </c>
      <c r="E310" s="200" t="s">
        <v>2131</v>
      </c>
      <c r="F310" s="200" t="s">
        <v>2132</v>
      </c>
      <c r="G310" s="200" t="s">
        <v>2133</v>
      </c>
      <c r="H310" s="200" t="s">
        <v>2134</v>
      </c>
      <c r="I310" s="209"/>
      <c r="J310" s="209"/>
      <c r="K310" s="209"/>
      <c r="L310" s="209"/>
      <c r="M310" s="209"/>
      <c r="N310" s="209"/>
      <c r="O310" s="209"/>
      <c r="P310" s="209"/>
      <c r="Q310" s="209"/>
      <c r="R310" s="209"/>
      <c r="S310" s="209"/>
      <c r="T310" s="209"/>
      <c r="U310" s="209"/>
      <c r="V310" s="209"/>
      <c r="W310" s="209"/>
      <c r="X310" s="209"/>
      <c r="Y310" s="209"/>
      <c r="Z310" s="209"/>
    </row>
    <row r="311" ht="15.75" customHeight="1">
      <c r="A311" s="6">
        <v>1.0</v>
      </c>
      <c r="B311" s="210" t="s">
        <v>2135</v>
      </c>
      <c r="C311" s="6"/>
      <c r="D311" s="210" t="s">
        <v>2136</v>
      </c>
      <c r="E311" s="211">
        <v>3.7127488489E10</v>
      </c>
      <c r="F311" s="210" t="s">
        <v>2137</v>
      </c>
      <c r="G311" s="210" t="s">
        <v>2138</v>
      </c>
      <c r="H311" s="6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6">
        <v>2.0</v>
      </c>
      <c r="B312" s="210" t="s">
        <v>2139</v>
      </c>
      <c r="C312" s="6"/>
      <c r="D312" s="210" t="s">
        <v>2140</v>
      </c>
      <c r="E312" s="211">
        <v>3.7126199151E10</v>
      </c>
      <c r="F312" s="210" t="s">
        <v>2137</v>
      </c>
      <c r="G312" s="210" t="s">
        <v>2141</v>
      </c>
      <c r="H312" s="6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6">
        <v>3.0</v>
      </c>
      <c r="B313" s="210" t="s">
        <v>2142</v>
      </c>
      <c r="C313" s="6"/>
      <c r="D313" s="210" t="s">
        <v>2143</v>
      </c>
      <c r="E313" s="211">
        <v>3.7128320202E10</v>
      </c>
      <c r="F313" s="210" t="s">
        <v>2137</v>
      </c>
      <c r="G313" s="210" t="s">
        <v>2144</v>
      </c>
      <c r="H313" s="6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6">
        <v>4.0</v>
      </c>
      <c r="B314" s="210" t="s">
        <v>2145</v>
      </c>
      <c r="C314" s="6"/>
      <c r="D314" s="210" t="s">
        <v>2137</v>
      </c>
      <c r="E314" s="211" t="s">
        <v>2137</v>
      </c>
      <c r="F314" s="210"/>
      <c r="G314" s="210" t="s">
        <v>2146</v>
      </c>
      <c r="H314" s="6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6">
        <v>5.0</v>
      </c>
      <c r="B315" s="210" t="s">
        <v>2147</v>
      </c>
      <c r="C315" s="6"/>
      <c r="D315" s="210" t="s">
        <v>2148</v>
      </c>
      <c r="E315" s="211">
        <v>3.7129616364E10</v>
      </c>
      <c r="F315" s="210"/>
      <c r="G315" s="210" t="s">
        <v>2149</v>
      </c>
      <c r="H315" s="6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6">
        <v>6.0</v>
      </c>
      <c r="B316" s="210" t="s">
        <v>2150</v>
      </c>
      <c r="C316" s="6"/>
      <c r="D316" s="210" t="s">
        <v>2151</v>
      </c>
      <c r="E316" s="211">
        <v>3.7129391039E10</v>
      </c>
      <c r="F316" s="210"/>
      <c r="G316" s="210" t="s">
        <v>2152</v>
      </c>
      <c r="H316" s="6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6">
        <v>7.0</v>
      </c>
      <c r="B317" s="210" t="s">
        <v>2153</v>
      </c>
      <c r="C317" s="6"/>
      <c r="D317" s="210" t="s">
        <v>2154</v>
      </c>
      <c r="E317" s="211">
        <v>3.7126608866E10</v>
      </c>
      <c r="F317" s="210"/>
      <c r="G317" s="210" t="s">
        <v>2155</v>
      </c>
      <c r="H317" s="6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6">
        <v>8.0</v>
      </c>
      <c r="B318" s="210" t="s">
        <v>2156</v>
      </c>
      <c r="C318" s="6"/>
      <c r="D318" s="210" t="s">
        <v>2157</v>
      </c>
      <c r="E318" s="211">
        <v>3.7164322156E10</v>
      </c>
      <c r="F318" s="210" t="s">
        <v>2158</v>
      </c>
      <c r="G318" s="210" t="s">
        <v>2159</v>
      </c>
      <c r="H318" s="6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6">
        <v>9.0</v>
      </c>
      <c r="B319" s="210" t="s">
        <v>2160</v>
      </c>
      <c r="C319" s="6"/>
      <c r="D319" s="210" t="s">
        <v>2161</v>
      </c>
      <c r="E319" s="211">
        <v>3.7129806775E10</v>
      </c>
      <c r="F319" s="210" t="s">
        <v>2162</v>
      </c>
      <c r="G319" s="210" t="s">
        <v>2163</v>
      </c>
      <c r="H319" s="6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6">
        <v>10.0</v>
      </c>
      <c r="B320" s="210" t="s">
        <v>2164</v>
      </c>
      <c r="C320" s="6"/>
      <c r="D320" s="210" t="s">
        <v>2165</v>
      </c>
      <c r="E320" s="211">
        <v>3.7129482835E10</v>
      </c>
      <c r="F320" s="210"/>
      <c r="G320" s="210" t="s">
        <v>2166</v>
      </c>
      <c r="H320" s="6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6">
        <v>11.0</v>
      </c>
      <c r="B321" s="210" t="s">
        <v>2167</v>
      </c>
      <c r="C321" s="6"/>
      <c r="D321" s="210" t="s">
        <v>2168</v>
      </c>
      <c r="E321" s="211">
        <v>3.7167146732E10</v>
      </c>
      <c r="F321" s="210"/>
      <c r="G321" s="210" t="s">
        <v>2169</v>
      </c>
      <c r="H321" s="6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6">
        <v>12.0</v>
      </c>
      <c r="B322" s="210" t="s">
        <v>2170</v>
      </c>
      <c r="C322" s="6"/>
      <c r="D322" s="210" t="s">
        <v>2171</v>
      </c>
      <c r="E322" s="211">
        <v>3.712702222E10</v>
      </c>
      <c r="F322" s="210"/>
      <c r="G322" s="210" t="s">
        <v>2172</v>
      </c>
      <c r="H322" s="6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6">
        <v>13.0</v>
      </c>
      <c r="B323" s="210" t="s">
        <v>2173</v>
      </c>
      <c r="C323" s="6"/>
      <c r="D323" s="210" t="s">
        <v>2174</v>
      </c>
      <c r="E323" s="211">
        <v>3.7129164566E10</v>
      </c>
      <c r="F323" s="210"/>
      <c r="G323" s="210" t="s">
        <v>2175</v>
      </c>
      <c r="H323" s="6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6">
        <v>14.0</v>
      </c>
      <c r="B324" s="210" t="s">
        <v>2176</v>
      </c>
      <c r="C324" s="6"/>
      <c r="D324" s="210" t="s">
        <v>2177</v>
      </c>
      <c r="E324" s="211">
        <v>3.7125163449E10</v>
      </c>
      <c r="F324" s="210"/>
      <c r="G324" s="210" t="s">
        <v>2178</v>
      </c>
      <c r="H324" s="6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6">
        <v>15.0</v>
      </c>
      <c r="B325" s="210" t="s">
        <v>2179</v>
      </c>
      <c r="C325" s="6"/>
      <c r="D325" s="210" t="s">
        <v>2180</v>
      </c>
      <c r="E325" s="211">
        <v>3.7127234271E10</v>
      </c>
      <c r="F325" s="210"/>
      <c r="G325" s="210" t="s">
        <v>2181</v>
      </c>
      <c r="H325" s="6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6">
        <v>16.0</v>
      </c>
      <c r="B326" s="210" t="s">
        <v>2182</v>
      </c>
      <c r="C326" s="6"/>
      <c r="D326" s="210" t="s">
        <v>2183</v>
      </c>
      <c r="E326" s="211">
        <v>3.7120026828E10</v>
      </c>
      <c r="F326" s="210"/>
      <c r="G326" s="210" t="s">
        <v>2137</v>
      </c>
      <c r="H326" s="6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6">
        <v>17.0</v>
      </c>
      <c r="B327" s="210" t="s">
        <v>2184</v>
      </c>
      <c r="C327" s="6"/>
      <c r="D327" s="210" t="s">
        <v>2185</v>
      </c>
      <c r="E327" s="211">
        <v>3.7126775867E10</v>
      </c>
      <c r="F327" s="210"/>
      <c r="G327" s="210" t="s">
        <v>2186</v>
      </c>
      <c r="H327" s="6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6">
        <v>18.0</v>
      </c>
      <c r="B328" s="210" t="s">
        <v>2187</v>
      </c>
      <c r="C328" s="6"/>
      <c r="D328" s="210" t="s">
        <v>2188</v>
      </c>
      <c r="E328" s="211">
        <v>3.7129481756E10</v>
      </c>
      <c r="F328" s="210"/>
      <c r="G328" s="210" t="s">
        <v>2189</v>
      </c>
      <c r="H328" s="6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6">
        <v>19.0</v>
      </c>
      <c r="B329" s="210" t="s">
        <v>2190</v>
      </c>
      <c r="C329" s="6"/>
      <c r="D329" s="210" t="s">
        <v>2191</v>
      </c>
      <c r="E329" s="211">
        <v>3.7129277009E10</v>
      </c>
      <c r="F329" s="210"/>
      <c r="G329" s="210" t="s">
        <v>2192</v>
      </c>
      <c r="H329" s="6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6">
        <v>20.0</v>
      </c>
      <c r="B330" s="210" t="s">
        <v>2193</v>
      </c>
      <c r="C330" s="6"/>
      <c r="D330" s="210" t="s">
        <v>2194</v>
      </c>
      <c r="E330" s="211">
        <v>3.7126335619E10</v>
      </c>
      <c r="F330" s="210"/>
      <c r="G330" s="210" t="s">
        <v>2195</v>
      </c>
      <c r="H330" s="6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6">
        <v>21.0</v>
      </c>
      <c r="B331" s="210" t="s">
        <v>2196</v>
      </c>
      <c r="C331" s="6"/>
      <c r="D331" s="210" t="s">
        <v>2197</v>
      </c>
      <c r="E331" s="211">
        <v>3.7129460944E10</v>
      </c>
      <c r="F331" s="210"/>
      <c r="G331" s="210" t="s">
        <v>2198</v>
      </c>
      <c r="H331" s="6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6">
        <v>22.0</v>
      </c>
      <c r="B332" s="210" t="s">
        <v>2199</v>
      </c>
      <c r="C332" s="6"/>
      <c r="D332" s="210" t="s">
        <v>2200</v>
      </c>
      <c r="E332" s="211">
        <v>3.7126162249E10</v>
      </c>
      <c r="F332" s="210"/>
      <c r="G332" s="210" t="s">
        <v>2201</v>
      </c>
      <c r="H332" s="6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6">
        <v>23.0</v>
      </c>
      <c r="B333" s="210" t="s">
        <v>2202</v>
      </c>
      <c r="C333" s="6"/>
      <c r="D333" s="210" t="s">
        <v>1955</v>
      </c>
      <c r="E333" s="211">
        <v>3.7128675148E10</v>
      </c>
      <c r="F333" s="210" t="s">
        <v>2203</v>
      </c>
      <c r="G333" s="210" t="s">
        <v>2204</v>
      </c>
      <c r="H333" s="6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6">
        <v>24.0</v>
      </c>
      <c r="B334" s="210" t="s">
        <v>2205</v>
      </c>
      <c r="C334" s="6"/>
      <c r="D334" s="210" t="s">
        <v>2206</v>
      </c>
      <c r="E334" s="211">
        <v>3.712801419E10</v>
      </c>
      <c r="F334" s="210"/>
      <c r="G334" s="210" t="s">
        <v>2207</v>
      </c>
      <c r="H334" s="6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6">
        <v>25.0</v>
      </c>
      <c r="B335" s="210" t="s">
        <v>2208</v>
      </c>
      <c r="C335" s="6"/>
      <c r="D335" s="210" t="s">
        <v>2209</v>
      </c>
      <c r="E335" s="211">
        <v>3.71293379E10</v>
      </c>
      <c r="F335" s="210"/>
      <c r="G335" s="210" t="s">
        <v>2210</v>
      </c>
      <c r="H335" s="6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6">
        <v>26.0</v>
      </c>
      <c r="B336" s="210" t="s">
        <v>2211</v>
      </c>
      <c r="C336" s="6"/>
      <c r="D336" s="210" t="s">
        <v>2212</v>
      </c>
      <c r="E336" s="211">
        <v>3.7129416555E10</v>
      </c>
      <c r="F336" s="210"/>
      <c r="G336" s="210" t="s">
        <v>2213</v>
      </c>
      <c r="H336" s="6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6">
        <v>27.0</v>
      </c>
      <c r="B337" s="210" t="s">
        <v>2214</v>
      </c>
      <c r="C337" s="6"/>
      <c r="D337" s="210" t="s">
        <v>2215</v>
      </c>
      <c r="E337" s="211">
        <v>3.712570837E10</v>
      </c>
      <c r="F337" s="210"/>
      <c r="G337" s="210" t="s">
        <v>2216</v>
      </c>
      <c r="H337" s="6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6">
        <v>28.0</v>
      </c>
      <c r="B338" s="210" t="s">
        <v>2217</v>
      </c>
      <c r="C338" s="6"/>
      <c r="D338" s="210" t="s">
        <v>2218</v>
      </c>
      <c r="E338" s="211">
        <v>3.712618807E10</v>
      </c>
      <c r="F338" s="210"/>
      <c r="G338" s="210" t="s">
        <v>2219</v>
      </c>
      <c r="H338" s="6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6">
        <v>29.0</v>
      </c>
      <c r="B339" s="210" t="s">
        <v>2220</v>
      </c>
      <c r="C339" s="6"/>
      <c r="D339" s="210" t="s">
        <v>2221</v>
      </c>
      <c r="E339" s="211">
        <v>3.7120045858E10</v>
      </c>
      <c r="F339" s="210" t="s">
        <v>2137</v>
      </c>
      <c r="G339" s="210" t="s">
        <v>2222</v>
      </c>
      <c r="H339" s="6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6">
        <v>30.0</v>
      </c>
      <c r="B340" s="210" t="s">
        <v>2223</v>
      </c>
      <c r="C340" s="6"/>
      <c r="D340" s="210" t="s">
        <v>2224</v>
      </c>
      <c r="E340" s="211">
        <v>3.7167113607E10</v>
      </c>
      <c r="F340" s="210" t="s">
        <v>2137</v>
      </c>
      <c r="G340" s="210" t="s">
        <v>2225</v>
      </c>
      <c r="H340" s="6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6">
        <v>31.0</v>
      </c>
      <c r="B341" s="210" t="s">
        <v>2226</v>
      </c>
      <c r="C341" s="6"/>
      <c r="D341" s="210" t="s">
        <v>2137</v>
      </c>
      <c r="E341" s="211" t="s">
        <v>2137</v>
      </c>
      <c r="F341" s="210"/>
      <c r="G341" s="210" t="s">
        <v>2227</v>
      </c>
      <c r="H341" s="6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6">
        <v>32.0</v>
      </c>
      <c r="B342" s="210" t="s">
        <v>2228</v>
      </c>
      <c r="C342" s="6"/>
      <c r="D342" s="210" t="s">
        <v>2229</v>
      </c>
      <c r="E342" s="211">
        <v>3.7129147048E10</v>
      </c>
      <c r="F342" s="210" t="s">
        <v>2230</v>
      </c>
      <c r="G342" s="210" t="s">
        <v>2231</v>
      </c>
      <c r="H342" s="6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6">
        <v>33.0</v>
      </c>
      <c r="B343" s="210" t="s">
        <v>2232</v>
      </c>
      <c r="C343" s="6"/>
      <c r="D343" s="210" t="s">
        <v>2233</v>
      </c>
      <c r="E343" s="211">
        <v>3.7127088282E10</v>
      </c>
      <c r="F343" s="210"/>
      <c r="G343" s="210" t="s">
        <v>2234</v>
      </c>
      <c r="H343" s="6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6">
        <v>34.0</v>
      </c>
      <c r="B344" s="210" t="s">
        <v>2235</v>
      </c>
      <c r="C344" s="6"/>
      <c r="D344" s="210" t="s">
        <v>2236</v>
      </c>
      <c r="E344" s="211">
        <v>3.712645682E10</v>
      </c>
      <c r="F344" s="210"/>
      <c r="G344" s="210" t="s">
        <v>2237</v>
      </c>
      <c r="H344" s="6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6">
        <v>35.0</v>
      </c>
      <c r="B345" s="210" t="s">
        <v>2238</v>
      </c>
      <c r="C345" s="6"/>
      <c r="D345" s="210" t="s">
        <v>2239</v>
      </c>
      <c r="E345" s="211">
        <v>3.7129286934E10</v>
      </c>
      <c r="F345" s="210" t="s">
        <v>2240</v>
      </c>
      <c r="G345" s="210" t="s">
        <v>2241</v>
      </c>
      <c r="H345" s="6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6">
        <v>36.0</v>
      </c>
      <c r="B346" s="210" t="s">
        <v>2242</v>
      </c>
      <c r="C346" s="6"/>
      <c r="D346" s="210" t="s">
        <v>2243</v>
      </c>
      <c r="E346" s="211">
        <v>3.7128005566E10</v>
      </c>
      <c r="F346" s="210" t="s">
        <v>2244</v>
      </c>
      <c r="G346" s="210" t="s">
        <v>2137</v>
      </c>
      <c r="H346" s="6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6">
        <v>37.0</v>
      </c>
      <c r="B347" s="210" t="s">
        <v>2245</v>
      </c>
      <c r="C347" s="6"/>
      <c r="D347" s="210" t="s">
        <v>2246</v>
      </c>
      <c r="E347" s="211">
        <v>3.712861908E10</v>
      </c>
      <c r="F347" s="210"/>
      <c r="G347" s="210" t="s">
        <v>2247</v>
      </c>
      <c r="H347" s="6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6">
        <v>38.0</v>
      </c>
      <c r="B348" s="210" t="s">
        <v>2248</v>
      </c>
      <c r="C348" s="6"/>
      <c r="D348" s="210" t="s">
        <v>2249</v>
      </c>
      <c r="E348" s="211">
        <v>3.7126408359E10</v>
      </c>
      <c r="F348" s="210" t="s">
        <v>2250</v>
      </c>
      <c r="G348" s="210" t="s">
        <v>2251</v>
      </c>
      <c r="H348" s="6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6">
        <v>39.0</v>
      </c>
      <c r="B349" s="210" t="s">
        <v>2252</v>
      </c>
      <c r="C349" s="6"/>
      <c r="D349" s="210" t="s">
        <v>2253</v>
      </c>
      <c r="E349" s="211">
        <v>3.7126512223E10</v>
      </c>
      <c r="F349" s="210"/>
      <c r="G349" s="210" t="s">
        <v>2254</v>
      </c>
      <c r="H349" s="6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6">
        <v>40.0</v>
      </c>
      <c r="B350" s="210" t="s">
        <v>2255</v>
      </c>
      <c r="C350" s="6"/>
      <c r="D350" s="210" t="s">
        <v>2137</v>
      </c>
      <c r="E350" s="211">
        <v>3.7125703905E10</v>
      </c>
      <c r="F350" s="210" t="s">
        <v>2256</v>
      </c>
      <c r="G350" s="210" t="s">
        <v>2257</v>
      </c>
      <c r="H350" s="6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6">
        <v>41.0</v>
      </c>
      <c r="B351" s="210" t="s">
        <v>2258</v>
      </c>
      <c r="C351" s="6"/>
      <c r="D351" s="210" t="s">
        <v>2259</v>
      </c>
      <c r="E351" s="211">
        <v>3.7165329103E10</v>
      </c>
      <c r="F351" s="210" t="s">
        <v>2137</v>
      </c>
      <c r="G351" s="210" t="s">
        <v>2260</v>
      </c>
      <c r="H351" s="6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6">
        <v>42.0</v>
      </c>
      <c r="B352" s="210" t="s">
        <v>2261</v>
      </c>
      <c r="C352" s="6"/>
      <c r="D352" s="210" t="s">
        <v>2262</v>
      </c>
      <c r="E352" s="211">
        <v>3.716768629E10</v>
      </c>
      <c r="F352" s="210"/>
      <c r="G352" s="210" t="s">
        <v>2263</v>
      </c>
      <c r="H352" s="6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6">
        <v>43.0</v>
      </c>
      <c r="B353" s="210" t="s">
        <v>2264</v>
      </c>
      <c r="C353" s="6"/>
      <c r="D353" s="210" t="s">
        <v>2265</v>
      </c>
      <c r="E353" s="211">
        <v>3.712919706E10</v>
      </c>
      <c r="F353" s="210"/>
      <c r="G353" s="210" t="s">
        <v>2266</v>
      </c>
      <c r="H353" s="6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6">
        <v>44.0</v>
      </c>
      <c r="B354" s="210" t="s">
        <v>2267</v>
      </c>
      <c r="C354" s="6"/>
      <c r="D354" s="210" t="s">
        <v>2268</v>
      </c>
      <c r="E354" s="211">
        <v>3.7129494927E10</v>
      </c>
      <c r="F354" s="210"/>
      <c r="G354" s="210" t="s">
        <v>2269</v>
      </c>
      <c r="H354" s="6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6">
        <v>45.0</v>
      </c>
      <c r="B355" s="210" t="s">
        <v>2270</v>
      </c>
      <c r="C355" s="6"/>
      <c r="D355" s="210" t="s">
        <v>2271</v>
      </c>
      <c r="E355" s="211">
        <v>3.712918918E10</v>
      </c>
      <c r="F355" s="210"/>
      <c r="G355" s="210" t="s">
        <v>2272</v>
      </c>
      <c r="H355" s="6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6">
        <v>46.0</v>
      </c>
      <c r="B356" s="210" t="s">
        <v>2273</v>
      </c>
      <c r="C356" s="6"/>
      <c r="D356" s="210" t="s">
        <v>2274</v>
      </c>
      <c r="E356" s="211">
        <v>3.7165236727E10</v>
      </c>
      <c r="F356" s="210" t="s">
        <v>2137</v>
      </c>
      <c r="G356" s="210" t="s">
        <v>2275</v>
      </c>
      <c r="H356" s="6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6">
        <v>47.0</v>
      </c>
      <c r="B357" s="210" t="s">
        <v>2276</v>
      </c>
      <c r="C357" s="6"/>
      <c r="D357" s="210" t="s">
        <v>2277</v>
      </c>
      <c r="E357" s="211">
        <v>3.7126551195E10</v>
      </c>
      <c r="F357" s="210" t="s">
        <v>2137</v>
      </c>
      <c r="G357" s="210" t="s">
        <v>2278</v>
      </c>
      <c r="H357" s="6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6">
        <v>48.0</v>
      </c>
      <c r="B358" s="210" t="s">
        <v>2279</v>
      </c>
      <c r="C358" s="6"/>
      <c r="D358" s="210" t="s">
        <v>2280</v>
      </c>
      <c r="E358" s="211">
        <v>3.7122344455E10</v>
      </c>
      <c r="F358" s="210"/>
      <c r="G358" s="210" t="s">
        <v>2281</v>
      </c>
      <c r="H358" s="6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6">
        <v>49.0</v>
      </c>
      <c r="B359" s="210" t="s">
        <v>2282</v>
      </c>
      <c r="C359" s="6"/>
      <c r="D359" s="210" t="s">
        <v>2065</v>
      </c>
      <c r="E359" s="211">
        <v>3.71652292E10</v>
      </c>
      <c r="F359" s="210" t="s">
        <v>2137</v>
      </c>
      <c r="G359" s="210" t="s">
        <v>2283</v>
      </c>
      <c r="H359" s="6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6">
        <v>50.0</v>
      </c>
      <c r="B360" s="210" t="s">
        <v>2284</v>
      </c>
      <c r="C360" s="6"/>
      <c r="D360" s="210" t="s">
        <v>2285</v>
      </c>
      <c r="E360" s="211">
        <v>3.7129332278E10</v>
      </c>
      <c r="F360" s="210" t="s">
        <v>2286</v>
      </c>
      <c r="G360" s="210" t="s">
        <v>2287</v>
      </c>
      <c r="H360" s="6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6">
        <v>51.0</v>
      </c>
      <c r="B361" s="210" t="s">
        <v>2288</v>
      </c>
      <c r="C361" s="6"/>
      <c r="D361" s="210" t="s">
        <v>2289</v>
      </c>
      <c r="E361" s="211">
        <v>3.7120333338E10</v>
      </c>
      <c r="F361" s="210"/>
      <c r="G361" s="210" t="s">
        <v>2290</v>
      </c>
      <c r="H361" s="6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6">
        <v>52.0</v>
      </c>
      <c r="B362" s="210" t="s">
        <v>2291</v>
      </c>
      <c r="C362" s="6"/>
      <c r="D362" s="210" t="s">
        <v>2292</v>
      </c>
      <c r="E362" s="211">
        <v>3.7126514925E10</v>
      </c>
      <c r="F362" s="210" t="s">
        <v>2293</v>
      </c>
      <c r="G362" s="210" t="s">
        <v>2294</v>
      </c>
      <c r="H362" s="6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6">
        <v>53.0</v>
      </c>
      <c r="B363" s="210" t="s">
        <v>2295</v>
      </c>
      <c r="C363" s="6"/>
      <c r="D363" s="210" t="s">
        <v>2296</v>
      </c>
      <c r="E363" s="211">
        <v>3.712676109E10</v>
      </c>
      <c r="F363" s="210" t="s">
        <v>2137</v>
      </c>
      <c r="G363" s="210" t="s">
        <v>2297</v>
      </c>
      <c r="H363" s="6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6">
        <v>54.0</v>
      </c>
      <c r="B364" s="210" t="s">
        <v>2298</v>
      </c>
      <c r="C364" s="6"/>
      <c r="D364" s="210" t="s">
        <v>2299</v>
      </c>
      <c r="E364" s="211">
        <v>3.7126765224E10</v>
      </c>
      <c r="F364" s="210" t="s">
        <v>2300</v>
      </c>
      <c r="G364" s="210" t="s">
        <v>2301</v>
      </c>
      <c r="H364" s="6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6">
        <v>55.0</v>
      </c>
      <c r="B365" s="210" t="s">
        <v>2302</v>
      </c>
      <c r="C365" s="6"/>
      <c r="D365" s="210" t="s">
        <v>2303</v>
      </c>
      <c r="E365" s="211">
        <v>3.7120040272E10</v>
      </c>
      <c r="F365" s="210"/>
      <c r="G365" s="210" t="s">
        <v>2304</v>
      </c>
      <c r="H365" s="6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6">
        <v>56.0</v>
      </c>
      <c r="B366" s="210" t="s">
        <v>2305</v>
      </c>
      <c r="C366" s="6"/>
      <c r="D366" s="210" t="s">
        <v>2306</v>
      </c>
      <c r="E366" s="211">
        <v>3.7129506004E10</v>
      </c>
      <c r="F366" s="210"/>
      <c r="G366" s="210" t="s">
        <v>2307</v>
      </c>
      <c r="H366" s="6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6">
        <v>57.0</v>
      </c>
      <c r="B367" s="210" t="s">
        <v>2308</v>
      </c>
      <c r="C367" s="6"/>
      <c r="D367" s="210" t="s">
        <v>2309</v>
      </c>
      <c r="E367" s="211">
        <v>3.712968708E10</v>
      </c>
      <c r="F367" s="210"/>
      <c r="G367" s="210" t="s">
        <v>2310</v>
      </c>
      <c r="H367" s="6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6">
        <v>58.0</v>
      </c>
      <c r="B368" s="210" t="s">
        <v>2311</v>
      </c>
      <c r="C368" s="6"/>
      <c r="D368" s="210" t="s">
        <v>2312</v>
      </c>
      <c r="E368" s="211">
        <v>3.7127833365E10</v>
      </c>
      <c r="F368" s="210"/>
      <c r="G368" s="210" t="s">
        <v>2313</v>
      </c>
      <c r="H368" s="6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6">
        <v>59.0</v>
      </c>
      <c r="B369" s="210" t="s">
        <v>2314</v>
      </c>
      <c r="C369" s="6"/>
      <c r="D369" s="210" t="s">
        <v>2315</v>
      </c>
      <c r="E369" s="211">
        <v>3.7163026024E10</v>
      </c>
      <c r="F369" s="210" t="s">
        <v>2316</v>
      </c>
      <c r="G369" s="210" t="s">
        <v>2317</v>
      </c>
      <c r="H369" s="6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6">
        <v>60.0</v>
      </c>
      <c r="B370" s="210" t="s">
        <v>2318</v>
      </c>
      <c r="C370" s="6"/>
      <c r="D370" s="210" t="s">
        <v>2319</v>
      </c>
      <c r="E370" s="211">
        <v>3.7127875216E10</v>
      </c>
      <c r="F370" s="210"/>
      <c r="G370" s="210" t="s">
        <v>2320</v>
      </c>
      <c r="H370" s="6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6">
        <v>61.0</v>
      </c>
      <c r="B371" s="210" t="s">
        <v>2321</v>
      </c>
      <c r="C371" s="6"/>
      <c r="D371" s="210" t="s">
        <v>2322</v>
      </c>
      <c r="E371" s="211">
        <v>3.7127428092E10</v>
      </c>
      <c r="F371" s="210"/>
      <c r="G371" s="210" t="s">
        <v>2323</v>
      </c>
      <c r="H371" s="6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6">
        <v>62.0</v>
      </c>
      <c r="B372" s="210" t="s">
        <v>2324</v>
      </c>
      <c r="C372" s="6"/>
      <c r="D372" s="210" t="s">
        <v>2325</v>
      </c>
      <c r="E372" s="211">
        <v>3.7129482103E10</v>
      </c>
      <c r="F372" s="210" t="s">
        <v>2326</v>
      </c>
      <c r="G372" s="210" t="s">
        <v>2327</v>
      </c>
      <c r="H372" s="6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6">
        <v>63.0</v>
      </c>
      <c r="B373" s="210" t="s">
        <v>2328</v>
      </c>
      <c r="C373" s="6"/>
      <c r="D373" s="210" t="s">
        <v>2329</v>
      </c>
      <c r="E373" s="211">
        <v>3.7164232618E10</v>
      </c>
      <c r="F373" s="210"/>
      <c r="G373" s="210" t="s">
        <v>2330</v>
      </c>
      <c r="H373" s="6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6">
        <v>64.0</v>
      </c>
      <c r="B374" s="210" t="s">
        <v>2331</v>
      </c>
      <c r="C374" s="6"/>
      <c r="D374" s="210" t="s">
        <v>1606</v>
      </c>
      <c r="E374" s="211">
        <v>3.7120033012E10</v>
      </c>
      <c r="F374" s="210" t="s">
        <v>2137</v>
      </c>
      <c r="G374" s="210" t="s">
        <v>2332</v>
      </c>
      <c r="H374" s="6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6">
        <v>65.0</v>
      </c>
      <c r="B375" s="210" t="s">
        <v>2333</v>
      </c>
      <c r="C375" s="6"/>
      <c r="D375" s="210" t="s">
        <v>2334</v>
      </c>
      <c r="E375" s="211">
        <v>3.7167189825E10</v>
      </c>
      <c r="F375" s="210" t="s">
        <v>2137</v>
      </c>
      <c r="G375" s="210" t="s">
        <v>2137</v>
      </c>
      <c r="H375" s="6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6">
        <v>66.0</v>
      </c>
      <c r="B376" s="210" t="s">
        <v>2335</v>
      </c>
      <c r="C376" s="6"/>
      <c r="D376" s="210" t="s">
        <v>2336</v>
      </c>
      <c r="E376" s="211">
        <v>3.7127819999E10</v>
      </c>
      <c r="F376" s="210" t="s">
        <v>2337</v>
      </c>
      <c r="G376" s="210" t="s">
        <v>2338</v>
      </c>
      <c r="H376" s="6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6">
        <v>67.0</v>
      </c>
      <c r="B377" s="210" t="s">
        <v>2339</v>
      </c>
      <c r="C377" s="6"/>
      <c r="D377" s="210" t="s">
        <v>2340</v>
      </c>
      <c r="E377" s="211">
        <v>3.7129497732E10</v>
      </c>
      <c r="F377" s="210"/>
      <c r="G377" s="210" t="s">
        <v>2341</v>
      </c>
      <c r="H377" s="6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6">
        <v>68.0</v>
      </c>
      <c r="B378" s="210" t="s">
        <v>2342</v>
      </c>
      <c r="C378" s="6"/>
      <c r="D378" s="210" t="s">
        <v>2343</v>
      </c>
      <c r="E378" s="211">
        <v>3.7126046209E10</v>
      </c>
      <c r="F378" s="210" t="s">
        <v>2344</v>
      </c>
      <c r="G378" s="210" t="s">
        <v>2345</v>
      </c>
      <c r="H378" s="6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6">
        <v>69.0</v>
      </c>
      <c r="B379" s="210" t="s">
        <v>2346</v>
      </c>
      <c r="C379" s="6"/>
      <c r="D379" s="210" t="s">
        <v>2347</v>
      </c>
      <c r="E379" s="211">
        <v>3.7129416771E10</v>
      </c>
      <c r="F379" s="210" t="s">
        <v>2348</v>
      </c>
      <c r="G379" s="210" t="s">
        <v>2349</v>
      </c>
      <c r="H379" s="6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6">
        <v>70.0</v>
      </c>
      <c r="B380" s="210" t="s">
        <v>2350</v>
      </c>
      <c r="C380" s="6"/>
      <c r="D380" s="210" t="s">
        <v>2351</v>
      </c>
      <c r="E380" s="211">
        <v>3.7125643687E10</v>
      </c>
      <c r="F380" s="210"/>
      <c r="G380" s="210" t="s">
        <v>2352</v>
      </c>
      <c r="H380" s="6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6">
        <v>71.0</v>
      </c>
      <c r="B381" s="210" t="s">
        <v>2353</v>
      </c>
      <c r="C381" s="6"/>
      <c r="D381" s="210" t="s">
        <v>2354</v>
      </c>
      <c r="E381" s="211">
        <v>3.7120231E10</v>
      </c>
      <c r="F381" s="210"/>
      <c r="G381" s="210" t="s">
        <v>2355</v>
      </c>
      <c r="H381" s="6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6">
        <v>72.0</v>
      </c>
      <c r="B382" s="210" t="s">
        <v>2356</v>
      </c>
      <c r="C382" s="6"/>
      <c r="D382" s="210" t="s">
        <v>2357</v>
      </c>
      <c r="E382" s="211">
        <v>3.7129245012E10</v>
      </c>
      <c r="F382" s="210" t="s">
        <v>2358</v>
      </c>
      <c r="G382" s="210" t="s">
        <v>2359</v>
      </c>
      <c r="H382" s="6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6">
        <v>73.0</v>
      </c>
      <c r="B383" s="210" t="s">
        <v>2360</v>
      </c>
      <c r="C383" s="6"/>
      <c r="D383" s="210" t="s">
        <v>2361</v>
      </c>
      <c r="E383" s="211">
        <v>3.71266675E10</v>
      </c>
      <c r="F383" s="210" t="s">
        <v>2362</v>
      </c>
      <c r="G383" s="210" t="s">
        <v>2363</v>
      </c>
      <c r="H383" s="6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6">
        <v>74.0</v>
      </c>
      <c r="B384" s="210" t="s">
        <v>2364</v>
      </c>
      <c r="C384" s="6"/>
      <c r="D384" s="210" t="s">
        <v>2365</v>
      </c>
      <c r="E384" s="211">
        <v>3.7126665456E10</v>
      </c>
      <c r="F384" s="210" t="s">
        <v>2366</v>
      </c>
      <c r="G384" s="210" t="s">
        <v>2367</v>
      </c>
      <c r="H384" s="6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6">
        <v>75.0</v>
      </c>
      <c r="B385" s="210" t="s">
        <v>2368</v>
      </c>
      <c r="C385" s="6"/>
      <c r="D385" s="210" t="s">
        <v>2369</v>
      </c>
      <c r="E385" s="211">
        <v>3.7126211054E10</v>
      </c>
      <c r="F385" s="210" t="s">
        <v>2137</v>
      </c>
      <c r="G385" s="210" t="s">
        <v>2370</v>
      </c>
      <c r="H385" s="6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6">
        <v>76.0</v>
      </c>
      <c r="B386" s="210" t="s">
        <v>2371</v>
      </c>
      <c r="C386" s="6"/>
      <c r="D386" s="210" t="s">
        <v>2372</v>
      </c>
      <c r="E386" s="211">
        <v>3.7125726215E10</v>
      </c>
      <c r="F386" s="210" t="s">
        <v>2137</v>
      </c>
      <c r="G386" s="210" t="s">
        <v>2373</v>
      </c>
      <c r="H386" s="6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6">
        <v>77.0</v>
      </c>
      <c r="B387" s="210" t="s">
        <v>2374</v>
      </c>
      <c r="C387" s="6"/>
      <c r="D387" s="210" t="s">
        <v>2375</v>
      </c>
      <c r="E387" s="211">
        <v>3.7125979188E10</v>
      </c>
      <c r="F387" s="210" t="s">
        <v>2137</v>
      </c>
      <c r="G387" s="210" t="s">
        <v>2376</v>
      </c>
      <c r="H387" s="6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6">
        <v>78.0</v>
      </c>
      <c r="B388" s="210" t="s">
        <v>2377</v>
      </c>
      <c r="C388" s="6"/>
      <c r="D388" s="210" t="s">
        <v>1530</v>
      </c>
      <c r="E388" s="211">
        <v>3.7129535539E10</v>
      </c>
      <c r="F388" s="210" t="s">
        <v>2137</v>
      </c>
      <c r="G388" s="210" t="s">
        <v>2378</v>
      </c>
      <c r="H388" s="6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6">
        <v>79.0</v>
      </c>
      <c r="B389" s="210" t="s">
        <v>2379</v>
      </c>
      <c r="C389" s="6"/>
      <c r="D389" s="210" t="s">
        <v>2380</v>
      </c>
      <c r="E389" s="211">
        <v>3.7129995373E10</v>
      </c>
      <c r="F389" s="210"/>
      <c r="G389" s="210" t="s">
        <v>2381</v>
      </c>
      <c r="H389" s="6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6">
        <v>80.0</v>
      </c>
      <c r="B390" s="210" t="s">
        <v>2382</v>
      </c>
      <c r="C390" s="6"/>
      <c r="D390" s="210" t="s">
        <v>2383</v>
      </c>
      <c r="E390" s="211">
        <v>3.7128349258E10</v>
      </c>
      <c r="F390" s="210" t="s">
        <v>2137</v>
      </c>
      <c r="G390" s="210" t="s">
        <v>2384</v>
      </c>
      <c r="H390" s="6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6">
        <v>81.0</v>
      </c>
      <c r="B391" s="210" t="s">
        <v>2385</v>
      </c>
      <c r="C391" s="6"/>
      <c r="D391" s="210" t="s">
        <v>2386</v>
      </c>
      <c r="E391" s="211">
        <v>3.7120000111E10</v>
      </c>
      <c r="F391" s="210" t="s">
        <v>2387</v>
      </c>
      <c r="G391" s="210" t="s">
        <v>2388</v>
      </c>
      <c r="H391" s="6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6">
        <v>82.0</v>
      </c>
      <c r="B392" s="210" t="s">
        <v>2389</v>
      </c>
      <c r="C392" s="6"/>
      <c r="D392" s="210" t="s">
        <v>2390</v>
      </c>
      <c r="E392" s="211">
        <v>3.7126332977E10</v>
      </c>
      <c r="F392" s="210"/>
      <c r="G392" s="210" t="s">
        <v>2391</v>
      </c>
      <c r="H392" s="6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6">
        <v>83.0</v>
      </c>
      <c r="B393" s="210" t="s">
        <v>2392</v>
      </c>
      <c r="C393" s="6"/>
      <c r="D393" s="210" t="s">
        <v>2393</v>
      </c>
      <c r="E393" s="211">
        <v>3.712835876E10</v>
      </c>
      <c r="F393" s="210"/>
      <c r="G393" s="210" t="s">
        <v>2394</v>
      </c>
      <c r="H393" s="6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6">
        <v>84.0</v>
      </c>
      <c r="B394" s="210" t="s">
        <v>2395</v>
      </c>
      <c r="C394" s="6"/>
      <c r="D394" s="210" t="s">
        <v>2396</v>
      </c>
      <c r="E394" s="211">
        <v>3.7165129E10</v>
      </c>
      <c r="F394" s="210" t="s">
        <v>2137</v>
      </c>
      <c r="G394" s="210" t="s">
        <v>2397</v>
      </c>
      <c r="H394" s="6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6">
        <v>85.0</v>
      </c>
      <c r="B395" s="210" t="s">
        <v>2398</v>
      </c>
      <c r="C395" s="6"/>
      <c r="D395" s="210" t="s">
        <v>2399</v>
      </c>
      <c r="E395" s="211">
        <v>3.7126443842E10</v>
      </c>
      <c r="F395" s="210" t="s">
        <v>2400</v>
      </c>
      <c r="G395" s="210" t="s">
        <v>2401</v>
      </c>
      <c r="H395" s="6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6">
        <v>86.0</v>
      </c>
      <c r="B396" s="210" t="s">
        <v>2402</v>
      </c>
      <c r="C396" s="6"/>
      <c r="D396" s="210" t="s">
        <v>2403</v>
      </c>
      <c r="E396" s="211">
        <v>3.7127866653E10</v>
      </c>
      <c r="F396" s="210"/>
      <c r="G396" s="210" t="s">
        <v>2404</v>
      </c>
      <c r="H396" s="6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6">
        <v>87.0</v>
      </c>
      <c r="B397" s="210" t="s">
        <v>2405</v>
      </c>
      <c r="C397" s="6"/>
      <c r="D397" s="210" t="s">
        <v>2406</v>
      </c>
      <c r="E397" s="211">
        <v>3.7129465646E10</v>
      </c>
      <c r="F397" s="210"/>
      <c r="G397" s="210" t="s">
        <v>2407</v>
      </c>
      <c r="H397" s="6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6">
        <v>88.0</v>
      </c>
      <c r="B398" s="210" t="s">
        <v>2408</v>
      </c>
      <c r="C398" s="6"/>
      <c r="D398" s="210" t="s">
        <v>2409</v>
      </c>
      <c r="E398" s="211">
        <v>3.7126520058E10</v>
      </c>
      <c r="F398" s="210"/>
      <c r="G398" s="210" t="s">
        <v>2410</v>
      </c>
      <c r="H398" s="6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6">
        <v>89.0</v>
      </c>
      <c r="B399" s="210" t="s">
        <v>2411</v>
      </c>
      <c r="C399" s="6"/>
      <c r="D399" s="210" t="s">
        <v>2412</v>
      </c>
      <c r="E399" s="211">
        <v>3.7129329145E10</v>
      </c>
      <c r="F399" s="210"/>
      <c r="G399" s="210" t="s">
        <v>2413</v>
      </c>
      <c r="H399" s="6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6">
        <v>90.0</v>
      </c>
      <c r="B400" s="210" t="s">
        <v>2414</v>
      </c>
      <c r="C400" s="6"/>
      <c r="D400" s="210" t="s">
        <v>1480</v>
      </c>
      <c r="E400" s="211">
        <v>3.7129285689E10</v>
      </c>
      <c r="F400" s="210"/>
      <c r="G400" s="210" t="s">
        <v>2415</v>
      </c>
      <c r="H400" s="6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6">
        <v>91.0</v>
      </c>
      <c r="B401" s="210" t="s">
        <v>2416</v>
      </c>
      <c r="C401" s="6"/>
      <c r="D401" s="210" t="s">
        <v>2417</v>
      </c>
      <c r="E401" s="211">
        <v>3.7122017025E10</v>
      </c>
      <c r="F401" s="210" t="s">
        <v>2418</v>
      </c>
      <c r="G401" s="210" t="s">
        <v>2419</v>
      </c>
      <c r="H401" s="6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6">
        <v>92.0</v>
      </c>
      <c r="B402" s="210" t="s">
        <v>2420</v>
      </c>
      <c r="C402" s="6"/>
      <c r="D402" s="210" t="s">
        <v>2421</v>
      </c>
      <c r="E402" s="211">
        <v>3.7129392979E10</v>
      </c>
      <c r="F402" s="210"/>
      <c r="G402" s="210" t="s">
        <v>2422</v>
      </c>
      <c r="H402" s="6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6">
        <v>93.0</v>
      </c>
      <c r="B403" s="210" t="s">
        <v>2423</v>
      </c>
      <c r="C403" s="6"/>
      <c r="D403" s="210" t="s">
        <v>2424</v>
      </c>
      <c r="E403" s="211">
        <v>3.7125721555E10</v>
      </c>
      <c r="F403" s="210" t="s">
        <v>2425</v>
      </c>
      <c r="G403" s="210" t="s">
        <v>2426</v>
      </c>
      <c r="H403" s="6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6">
        <v>94.0</v>
      </c>
      <c r="B404" s="210" t="s">
        <v>2427</v>
      </c>
      <c r="C404" s="6"/>
      <c r="D404" s="210" t="s">
        <v>2428</v>
      </c>
      <c r="E404" s="211">
        <v>3.712940835E10</v>
      </c>
      <c r="F404" s="210"/>
      <c r="G404" s="210" t="s">
        <v>2429</v>
      </c>
      <c r="H404" s="6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6">
        <v>95.0</v>
      </c>
      <c r="B405" s="210" t="s">
        <v>2430</v>
      </c>
      <c r="C405" s="6"/>
      <c r="D405" s="210" t="s">
        <v>1699</v>
      </c>
      <c r="E405" s="211">
        <v>3.7129421639E10</v>
      </c>
      <c r="F405" s="210" t="s">
        <v>2431</v>
      </c>
      <c r="G405" s="210" t="s">
        <v>2432</v>
      </c>
      <c r="H405" s="6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6">
        <v>96.0</v>
      </c>
      <c r="B406" s="210" t="s">
        <v>2433</v>
      </c>
      <c r="C406" s="6"/>
      <c r="D406" s="210" t="s">
        <v>2434</v>
      </c>
      <c r="E406" s="211">
        <v>3.7122494892E10</v>
      </c>
      <c r="F406" s="210" t="s">
        <v>2435</v>
      </c>
      <c r="G406" s="210" t="s">
        <v>2436</v>
      </c>
      <c r="H406" s="6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6">
        <v>97.0</v>
      </c>
      <c r="B407" s="210" t="s">
        <v>2437</v>
      </c>
      <c r="C407" s="6"/>
      <c r="D407" s="210" t="s">
        <v>2438</v>
      </c>
      <c r="E407" s="211">
        <v>3.7129992052E10</v>
      </c>
      <c r="F407" s="210" t="s">
        <v>2439</v>
      </c>
      <c r="G407" s="210" t="s">
        <v>2440</v>
      </c>
      <c r="H407" s="6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6">
        <v>98.0</v>
      </c>
      <c r="B408" s="210" t="s">
        <v>2441</v>
      </c>
      <c r="C408" s="6"/>
      <c r="D408" s="210" t="s">
        <v>2442</v>
      </c>
      <c r="E408" s="211">
        <v>3.7120023349E10</v>
      </c>
      <c r="F408" s="210" t="s">
        <v>2137</v>
      </c>
      <c r="G408" s="210" t="s">
        <v>2137</v>
      </c>
      <c r="H408" s="6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6">
        <v>99.0</v>
      </c>
      <c r="B409" s="210" t="s">
        <v>2443</v>
      </c>
      <c r="C409" s="6"/>
      <c r="D409" s="210" t="s">
        <v>2444</v>
      </c>
      <c r="E409" s="211">
        <v>3.7126442038E10</v>
      </c>
      <c r="F409" s="210" t="s">
        <v>2137</v>
      </c>
      <c r="G409" s="210" t="s">
        <v>2445</v>
      </c>
      <c r="H409" s="6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6">
        <v>100.0</v>
      </c>
      <c r="B410" s="210" t="s">
        <v>2446</v>
      </c>
      <c r="C410" s="6"/>
      <c r="D410" s="210" t="s">
        <v>2447</v>
      </c>
      <c r="E410" s="211">
        <v>3.7126340698E10</v>
      </c>
      <c r="F410" s="210" t="s">
        <v>2137</v>
      </c>
      <c r="G410" s="210" t="s">
        <v>2448</v>
      </c>
      <c r="H410" s="6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6">
        <v>101.0</v>
      </c>
      <c r="B411" s="210" t="s">
        <v>2449</v>
      </c>
      <c r="C411" s="6"/>
      <c r="D411" s="210" t="s">
        <v>2450</v>
      </c>
      <c r="E411" s="211">
        <v>3.7125718961E10</v>
      </c>
      <c r="F411" s="210" t="s">
        <v>2137</v>
      </c>
      <c r="G411" s="210" t="s">
        <v>2451</v>
      </c>
      <c r="H411" s="6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6">
        <v>102.0</v>
      </c>
      <c r="B412" s="210" t="s">
        <v>2452</v>
      </c>
      <c r="C412" s="6"/>
      <c r="D412" s="210" t="s">
        <v>2453</v>
      </c>
      <c r="E412" s="211">
        <v>3.7120008358E10</v>
      </c>
      <c r="F412" s="210"/>
      <c r="G412" s="210" t="s">
        <v>2454</v>
      </c>
      <c r="H412" s="6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6">
        <v>103.0</v>
      </c>
      <c r="B413" s="210" t="s">
        <v>2455</v>
      </c>
      <c r="C413" s="6"/>
      <c r="D413" s="210" t="s">
        <v>2456</v>
      </c>
      <c r="E413" s="211">
        <v>3.7129396147E10</v>
      </c>
      <c r="F413" s="210" t="s">
        <v>2457</v>
      </c>
      <c r="G413" s="210" t="s">
        <v>2458</v>
      </c>
      <c r="H413" s="6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6">
        <v>104.0</v>
      </c>
      <c r="B414" s="210" t="s">
        <v>2459</v>
      </c>
      <c r="C414" s="6"/>
      <c r="D414" s="210" t="s">
        <v>2460</v>
      </c>
      <c r="E414" s="211">
        <v>3.7126480446E10</v>
      </c>
      <c r="F414" s="210"/>
      <c r="G414" s="210" t="s">
        <v>2461</v>
      </c>
      <c r="H414" s="6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6">
        <v>105.0</v>
      </c>
      <c r="B415" s="210" t="s">
        <v>2462</v>
      </c>
      <c r="C415" s="6"/>
      <c r="D415" s="210" t="s">
        <v>2137</v>
      </c>
      <c r="E415" s="211" t="s">
        <v>2137</v>
      </c>
      <c r="F415" s="210"/>
      <c r="G415" s="210" t="s">
        <v>2463</v>
      </c>
      <c r="H415" s="6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6">
        <v>106.0</v>
      </c>
      <c r="B416" s="210" t="s">
        <v>2464</v>
      </c>
      <c r="C416" s="6"/>
      <c r="D416" s="210" t="s">
        <v>2465</v>
      </c>
      <c r="E416" s="211">
        <v>3.7129443631E10</v>
      </c>
      <c r="F416" s="210"/>
      <c r="G416" s="210" t="s">
        <v>2466</v>
      </c>
      <c r="H416" s="6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6">
        <v>107.0</v>
      </c>
      <c r="B417" s="210" t="s">
        <v>2467</v>
      </c>
      <c r="C417" s="6"/>
      <c r="D417" s="210" t="s">
        <v>2468</v>
      </c>
      <c r="E417" s="211">
        <v>3.7120038494E10</v>
      </c>
      <c r="F417" s="210"/>
      <c r="G417" s="210" t="s">
        <v>2469</v>
      </c>
      <c r="H417" s="6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6">
        <v>108.0</v>
      </c>
      <c r="B418" s="210" t="s">
        <v>2470</v>
      </c>
      <c r="C418" s="6"/>
      <c r="D418" s="210" t="s">
        <v>2471</v>
      </c>
      <c r="E418" s="211">
        <v>3.7126189147E10</v>
      </c>
      <c r="F418" s="210"/>
      <c r="G418" s="210" t="s">
        <v>2137</v>
      </c>
      <c r="H418" s="6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6">
        <v>109.0</v>
      </c>
      <c r="B419" s="210" t="s">
        <v>2472</v>
      </c>
      <c r="C419" s="6"/>
      <c r="D419" s="210" t="s">
        <v>2137</v>
      </c>
      <c r="E419" s="211" t="s">
        <v>2137</v>
      </c>
      <c r="F419" s="210"/>
      <c r="G419" s="210" t="s">
        <v>2473</v>
      </c>
      <c r="H419" s="6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6">
        <v>110.0</v>
      </c>
      <c r="B420" s="210" t="s">
        <v>2474</v>
      </c>
      <c r="C420" s="6"/>
      <c r="D420" s="210" t="s">
        <v>2475</v>
      </c>
      <c r="E420" s="211">
        <v>3.7129413096E10</v>
      </c>
      <c r="F420" s="210"/>
      <c r="G420" s="210" t="s">
        <v>2476</v>
      </c>
      <c r="H420" s="6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6">
        <v>111.0</v>
      </c>
      <c r="B421" s="210" t="s">
        <v>2477</v>
      </c>
      <c r="C421" s="6"/>
      <c r="D421" s="210" t="s">
        <v>2478</v>
      </c>
      <c r="E421" s="211">
        <v>3.712633554E10</v>
      </c>
      <c r="F421" s="210" t="s">
        <v>2137</v>
      </c>
      <c r="G421" s="210" t="s">
        <v>2479</v>
      </c>
      <c r="H421" s="6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6">
        <v>112.0</v>
      </c>
      <c r="B422" s="210" t="s">
        <v>2480</v>
      </c>
      <c r="C422" s="6"/>
      <c r="D422" s="210" t="s">
        <v>2481</v>
      </c>
      <c r="E422" s="211">
        <v>3.7129415604E10</v>
      </c>
      <c r="F422" s="210"/>
      <c r="G422" s="210" t="s">
        <v>2482</v>
      </c>
      <c r="H422" s="6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6">
        <v>113.0</v>
      </c>
      <c r="B423" s="210" t="s">
        <v>2483</v>
      </c>
      <c r="C423" s="6"/>
      <c r="D423" s="210" t="s">
        <v>2484</v>
      </c>
      <c r="E423" s="211">
        <v>3.7129394105E10</v>
      </c>
      <c r="F423" s="210"/>
      <c r="G423" s="210" t="s">
        <v>2485</v>
      </c>
      <c r="H423" s="6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6">
        <v>114.0</v>
      </c>
      <c r="B424" s="210" t="s">
        <v>2486</v>
      </c>
      <c r="C424" s="6"/>
      <c r="D424" s="210" t="s">
        <v>1706</v>
      </c>
      <c r="E424" s="211">
        <v>3.7122138506E10</v>
      </c>
      <c r="F424" s="210"/>
      <c r="G424" s="210" t="s">
        <v>2487</v>
      </c>
      <c r="H424" s="6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6">
        <v>115.0</v>
      </c>
      <c r="B425" s="210" t="s">
        <v>2488</v>
      </c>
      <c r="C425" s="6"/>
      <c r="D425" s="210" t="s">
        <v>2489</v>
      </c>
      <c r="E425" s="211">
        <v>3.7129552195E10</v>
      </c>
      <c r="F425" s="210"/>
      <c r="G425" s="210" t="s">
        <v>2490</v>
      </c>
      <c r="H425" s="6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6">
        <v>116.0</v>
      </c>
      <c r="B426" s="210" t="s">
        <v>2491</v>
      </c>
      <c r="C426" s="6"/>
      <c r="D426" s="210" t="s">
        <v>2492</v>
      </c>
      <c r="E426" s="211">
        <v>3.7127191263E10</v>
      </c>
      <c r="F426" s="210"/>
      <c r="G426" s="210" t="s">
        <v>2493</v>
      </c>
      <c r="H426" s="6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6">
        <v>117.0</v>
      </c>
      <c r="B427" s="210" t="s">
        <v>2494</v>
      </c>
      <c r="C427" s="6"/>
      <c r="D427" s="210" t="s">
        <v>2495</v>
      </c>
      <c r="E427" s="211">
        <v>3.7129493467E10</v>
      </c>
      <c r="F427" s="210"/>
      <c r="G427" s="210" t="s">
        <v>2496</v>
      </c>
      <c r="H427" s="6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6">
        <v>118.0</v>
      </c>
      <c r="B428" s="210" t="s">
        <v>2497</v>
      </c>
      <c r="C428" s="6"/>
      <c r="D428" s="210" t="s">
        <v>2498</v>
      </c>
      <c r="E428" s="211">
        <v>3.7127720011E10</v>
      </c>
      <c r="F428" s="210"/>
      <c r="G428" s="210" t="s">
        <v>2499</v>
      </c>
      <c r="H428" s="6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6">
        <v>119.0</v>
      </c>
      <c r="B429" s="210" t="s">
        <v>2500</v>
      </c>
      <c r="C429" s="6"/>
      <c r="D429" s="210" t="s">
        <v>2501</v>
      </c>
      <c r="E429" s="211">
        <v>3.7129299275E10</v>
      </c>
      <c r="F429" s="210" t="s">
        <v>2137</v>
      </c>
      <c r="G429" s="210" t="s">
        <v>2502</v>
      </c>
      <c r="H429" s="6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6">
        <v>120.0</v>
      </c>
      <c r="B430" s="210" t="s">
        <v>2503</v>
      </c>
      <c r="C430" s="6"/>
      <c r="D430" s="210" t="s">
        <v>2504</v>
      </c>
      <c r="E430" s="211">
        <v>3.7126535429E10</v>
      </c>
      <c r="F430" s="210"/>
      <c r="G430" s="210" t="s">
        <v>2505</v>
      </c>
      <c r="H430" s="6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6">
        <v>121.0</v>
      </c>
      <c r="B431" s="210" t="s">
        <v>2506</v>
      </c>
      <c r="C431" s="6"/>
      <c r="D431" s="210" t="s">
        <v>2507</v>
      </c>
      <c r="E431" s="211">
        <v>3.7120100015E10</v>
      </c>
      <c r="F431" s="210" t="s">
        <v>2137</v>
      </c>
      <c r="G431" s="210" t="s">
        <v>2413</v>
      </c>
      <c r="H431" s="6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6">
        <v>122.0</v>
      </c>
      <c r="B432" s="210" t="s">
        <v>2508</v>
      </c>
      <c r="C432" s="6"/>
      <c r="D432" s="210" t="s">
        <v>2509</v>
      </c>
      <c r="E432" s="211">
        <v>3.7129209619E10</v>
      </c>
      <c r="F432" s="210" t="s">
        <v>2137</v>
      </c>
      <c r="G432" s="210" t="s">
        <v>2510</v>
      </c>
      <c r="H432" s="6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6">
        <v>123.0</v>
      </c>
      <c r="B433" s="210" t="s">
        <v>2511</v>
      </c>
      <c r="C433" s="6"/>
      <c r="D433" s="210" t="s">
        <v>2512</v>
      </c>
      <c r="E433" s="211">
        <v>3.7165161903E10</v>
      </c>
      <c r="F433" s="210" t="s">
        <v>2137</v>
      </c>
      <c r="G433" s="210" t="s">
        <v>2513</v>
      </c>
      <c r="H433" s="6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6">
        <v>124.0</v>
      </c>
      <c r="B434" s="210" t="s">
        <v>2514</v>
      </c>
      <c r="C434" s="6"/>
      <c r="D434" s="210" t="s">
        <v>2515</v>
      </c>
      <c r="E434" s="211">
        <v>3.7120626888E10</v>
      </c>
      <c r="F434" s="210" t="s">
        <v>2137</v>
      </c>
      <c r="G434" s="210" t="s">
        <v>2516</v>
      </c>
      <c r="H434" s="6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6">
        <v>125.0</v>
      </c>
      <c r="B435" s="210" t="s">
        <v>2517</v>
      </c>
      <c r="C435" s="6"/>
      <c r="D435" s="210" t="s">
        <v>2518</v>
      </c>
      <c r="E435" s="211">
        <v>3.7120404E10</v>
      </c>
      <c r="F435" s="210"/>
      <c r="G435" s="210" t="s">
        <v>2137</v>
      </c>
      <c r="H435" s="6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6">
        <v>126.0</v>
      </c>
      <c r="B436" s="210" t="s">
        <v>2519</v>
      </c>
      <c r="C436" s="6"/>
      <c r="D436" s="210" t="s">
        <v>2520</v>
      </c>
      <c r="E436" s="211">
        <v>3.71228318E10</v>
      </c>
      <c r="F436" s="210" t="s">
        <v>2521</v>
      </c>
      <c r="G436" s="210" t="s">
        <v>2522</v>
      </c>
      <c r="H436" s="6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6">
        <v>127.0</v>
      </c>
      <c r="B437" s="210" t="s">
        <v>2523</v>
      </c>
      <c r="C437" s="6"/>
      <c r="D437" s="210" t="s">
        <v>2524</v>
      </c>
      <c r="E437" s="211">
        <v>3.7129143544E10</v>
      </c>
      <c r="F437" s="210" t="s">
        <v>2525</v>
      </c>
      <c r="G437" s="210" t="s">
        <v>2526</v>
      </c>
      <c r="H437" s="6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6">
        <v>128.0</v>
      </c>
      <c r="B438" s="210" t="s">
        <v>2527</v>
      </c>
      <c r="C438" s="6"/>
      <c r="D438" s="210" t="s">
        <v>2528</v>
      </c>
      <c r="E438" s="211">
        <v>3.7129415851E10</v>
      </c>
      <c r="F438" s="210" t="s">
        <v>2529</v>
      </c>
      <c r="G438" s="210" t="s">
        <v>2530</v>
      </c>
      <c r="H438" s="6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6">
        <v>129.0</v>
      </c>
      <c r="B439" s="210" t="s">
        <v>2531</v>
      </c>
      <c r="C439" s="6"/>
      <c r="D439" s="210" t="s">
        <v>2532</v>
      </c>
      <c r="E439" s="211">
        <v>3.712600434E10</v>
      </c>
      <c r="F439" s="210"/>
      <c r="G439" s="210" t="s">
        <v>2533</v>
      </c>
      <c r="H439" s="6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6">
        <v>130.0</v>
      </c>
      <c r="B440" s="210" t="s">
        <v>2534</v>
      </c>
      <c r="C440" s="6"/>
      <c r="D440" s="210" t="s">
        <v>2535</v>
      </c>
      <c r="E440" s="211">
        <v>3.7129497296E10</v>
      </c>
      <c r="F440" s="210"/>
      <c r="G440" s="210" t="s">
        <v>2137</v>
      </c>
      <c r="H440" s="6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6">
        <v>131.0</v>
      </c>
      <c r="B441" s="210" t="s">
        <v>2536</v>
      </c>
      <c r="C441" s="6"/>
      <c r="D441" s="210" t="s">
        <v>2537</v>
      </c>
      <c r="E441" s="211">
        <v>3.7126402521E10</v>
      </c>
      <c r="F441" s="210" t="s">
        <v>2538</v>
      </c>
      <c r="G441" s="210" t="s">
        <v>2539</v>
      </c>
      <c r="H441" s="6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6">
        <v>132.0</v>
      </c>
      <c r="B442" s="210" t="s">
        <v>2540</v>
      </c>
      <c r="C442" s="6"/>
      <c r="D442" s="210" t="s">
        <v>2541</v>
      </c>
      <c r="E442" s="211">
        <v>3.7128382264E10</v>
      </c>
      <c r="F442" s="210" t="s">
        <v>2137</v>
      </c>
      <c r="G442" s="210" t="s">
        <v>2542</v>
      </c>
      <c r="H442" s="6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6">
        <v>133.0</v>
      </c>
      <c r="B443" s="210" t="s">
        <v>2543</v>
      </c>
      <c r="C443" s="6"/>
      <c r="D443" s="210" t="s">
        <v>2544</v>
      </c>
      <c r="E443" s="211">
        <v>3.7129137038E10</v>
      </c>
      <c r="F443" s="210"/>
      <c r="G443" s="210" t="s">
        <v>2545</v>
      </c>
      <c r="H443" s="6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6">
        <v>134.0</v>
      </c>
      <c r="B444" s="210" t="s">
        <v>2546</v>
      </c>
      <c r="C444" s="6"/>
      <c r="D444" s="210" t="s">
        <v>2547</v>
      </c>
      <c r="E444" s="211">
        <v>3.7127222322E10</v>
      </c>
      <c r="F444" s="210"/>
      <c r="G444" s="210" t="s">
        <v>2548</v>
      </c>
      <c r="H444" s="6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6">
        <v>135.0</v>
      </c>
      <c r="B445" s="210" t="s">
        <v>2549</v>
      </c>
      <c r="C445" s="6"/>
      <c r="D445" s="210" t="s">
        <v>2137</v>
      </c>
      <c r="E445" s="211" t="s">
        <v>2137</v>
      </c>
      <c r="F445" s="210"/>
      <c r="G445" s="210" t="s">
        <v>2550</v>
      </c>
      <c r="H445" s="6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6">
        <v>136.0</v>
      </c>
      <c r="B446" s="210" t="s">
        <v>2551</v>
      </c>
      <c r="C446" s="6"/>
      <c r="D446" s="210" t="s">
        <v>2552</v>
      </c>
      <c r="E446" s="211">
        <v>3.7127500411E10</v>
      </c>
      <c r="F446" s="210" t="s">
        <v>2553</v>
      </c>
      <c r="G446" s="210" t="s">
        <v>2554</v>
      </c>
      <c r="H446" s="6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6">
        <v>137.0</v>
      </c>
      <c r="B447" s="210" t="s">
        <v>2555</v>
      </c>
      <c r="C447" s="6"/>
      <c r="D447" s="210" t="s">
        <v>2137</v>
      </c>
      <c r="E447" s="211" t="s">
        <v>2137</v>
      </c>
      <c r="F447" s="210"/>
      <c r="G447" s="210" t="s">
        <v>2556</v>
      </c>
      <c r="H447" s="6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6">
        <v>138.0</v>
      </c>
      <c r="B448" s="210" t="s">
        <v>2557</v>
      </c>
      <c r="C448" s="6"/>
      <c r="D448" s="210" t="s">
        <v>2558</v>
      </c>
      <c r="E448" s="211">
        <v>3.7129195535E10</v>
      </c>
      <c r="F448" s="210"/>
      <c r="G448" s="210" t="s">
        <v>2559</v>
      </c>
      <c r="H448" s="6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6">
        <v>139.0</v>
      </c>
      <c r="B449" s="210" t="s">
        <v>2560</v>
      </c>
      <c r="C449" s="6"/>
      <c r="D449" s="210" t="s">
        <v>2561</v>
      </c>
      <c r="E449" s="211">
        <v>3.7128614444E10</v>
      </c>
      <c r="F449" s="210"/>
      <c r="G449" s="210" t="s">
        <v>2562</v>
      </c>
      <c r="H449" s="6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6">
        <v>140.0</v>
      </c>
      <c r="B450" s="210" t="s">
        <v>2563</v>
      </c>
      <c r="C450" s="6"/>
      <c r="D450" s="210" t="s">
        <v>2564</v>
      </c>
      <c r="E450" s="211">
        <v>3.7129165944E10</v>
      </c>
      <c r="F450" s="210" t="s">
        <v>2565</v>
      </c>
      <c r="G450" s="210" t="s">
        <v>2566</v>
      </c>
      <c r="H450" s="6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6">
        <v>141.0</v>
      </c>
      <c r="B451" s="210" t="s">
        <v>2567</v>
      </c>
      <c r="C451" s="6"/>
      <c r="D451" s="210" t="s">
        <v>2568</v>
      </c>
      <c r="E451" s="211">
        <v>3.7126396444E10</v>
      </c>
      <c r="F451" s="210"/>
      <c r="G451" s="210" t="s">
        <v>2569</v>
      </c>
      <c r="H451" s="6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6">
        <v>142.0</v>
      </c>
      <c r="B452" s="210" t="s">
        <v>2570</v>
      </c>
      <c r="C452" s="6"/>
      <c r="D452" s="210" t="s">
        <v>2571</v>
      </c>
      <c r="E452" s="211">
        <v>3.712350008E10</v>
      </c>
      <c r="F452" s="210" t="s">
        <v>2572</v>
      </c>
      <c r="G452" s="210" t="s">
        <v>2573</v>
      </c>
      <c r="H452" s="6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6">
        <v>143.0</v>
      </c>
      <c r="B453" s="210" t="s">
        <v>2574</v>
      </c>
      <c r="C453" s="6"/>
      <c r="D453" s="210" t="s">
        <v>2575</v>
      </c>
      <c r="E453" s="211">
        <v>3.7129228662E10</v>
      </c>
      <c r="F453" s="210" t="s">
        <v>2576</v>
      </c>
      <c r="G453" s="210" t="s">
        <v>2577</v>
      </c>
      <c r="H453" s="6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6">
        <v>144.0</v>
      </c>
      <c r="B454" s="210" t="s">
        <v>2578</v>
      </c>
      <c r="C454" s="6"/>
      <c r="D454" s="210" t="s">
        <v>2509</v>
      </c>
      <c r="E454" s="211">
        <v>3.7129209619E10</v>
      </c>
      <c r="F454" s="210" t="s">
        <v>2579</v>
      </c>
      <c r="G454" s="210" t="s">
        <v>2580</v>
      </c>
      <c r="H454" s="6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6">
        <v>145.0</v>
      </c>
      <c r="B455" s="210" t="s">
        <v>2581</v>
      </c>
      <c r="C455" s="6"/>
      <c r="D455" s="210" t="s">
        <v>2582</v>
      </c>
      <c r="E455" s="211">
        <v>3.712868898E10</v>
      </c>
      <c r="F455" s="210"/>
      <c r="G455" s="210" t="s">
        <v>2583</v>
      </c>
      <c r="H455" s="6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6">
        <v>146.0</v>
      </c>
      <c r="B456" s="210" t="s">
        <v>2584</v>
      </c>
      <c r="C456" s="6"/>
      <c r="D456" s="210" t="s">
        <v>2137</v>
      </c>
      <c r="E456" s="211" t="s">
        <v>2137</v>
      </c>
      <c r="F456" s="210"/>
      <c r="G456" s="210" t="s">
        <v>2585</v>
      </c>
      <c r="H456" s="6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6">
        <v>147.0</v>
      </c>
      <c r="B457" s="210" t="s">
        <v>2586</v>
      </c>
      <c r="C457" s="6"/>
      <c r="D457" s="210" t="s">
        <v>2587</v>
      </c>
      <c r="E457" s="211">
        <v>3.7129273563E10</v>
      </c>
      <c r="F457" s="210" t="s">
        <v>2588</v>
      </c>
      <c r="G457" s="210" t="s">
        <v>2589</v>
      </c>
      <c r="H457" s="6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6">
        <v>148.0</v>
      </c>
      <c r="B458" s="210" t="s">
        <v>2590</v>
      </c>
      <c r="C458" s="6"/>
      <c r="D458" s="210" t="s">
        <v>2591</v>
      </c>
      <c r="E458" s="211">
        <v>3.7129484097E10</v>
      </c>
      <c r="F458" s="210" t="s">
        <v>2592</v>
      </c>
      <c r="G458" s="210" t="s">
        <v>2593</v>
      </c>
      <c r="H458" s="6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6">
        <v>149.0</v>
      </c>
      <c r="B459" s="210" t="s">
        <v>2594</v>
      </c>
      <c r="C459" s="6"/>
      <c r="D459" s="210" t="s">
        <v>2386</v>
      </c>
      <c r="E459" s="211">
        <v>3.7120000111E10</v>
      </c>
      <c r="F459" s="210" t="s">
        <v>2595</v>
      </c>
      <c r="G459" s="210" t="s">
        <v>2596</v>
      </c>
      <c r="H459" s="6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6">
        <v>150.0</v>
      </c>
      <c r="B460" s="210" t="s">
        <v>1485</v>
      </c>
      <c r="C460" s="6"/>
      <c r="D460" s="210" t="s">
        <v>1487</v>
      </c>
      <c r="E460" s="211">
        <v>3.7129392486E10</v>
      </c>
      <c r="F460" s="210" t="s">
        <v>2597</v>
      </c>
      <c r="G460" s="210" t="s">
        <v>2598</v>
      </c>
      <c r="H460" s="6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6">
        <v>151.0</v>
      </c>
      <c r="B461" s="210" t="s">
        <v>2599</v>
      </c>
      <c r="C461" s="6"/>
      <c r="D461" s="210" t="s">
        <v>2600</v>
      </c>
      <c r="E461" s="211">
        <v>3.7122311499E10</v>
      </c>
      <c r="F461" s="210" t="s">
        <v>2601</v>
      </c>
      <c r="G461" s="210" t="s">
        <v>2602</v>
      </c>
      <c r="H461" s="6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6">
        <v>152.0</v>
      </c>
      <c r="B462" s="210" t="s">
        <v>2603</v>
      </c>
      <c r="C462" s="6"/>
      <c r="D462" s="210" t="s">
        <v>2038</v>
      </c>
      <c r="E462" s="211">
        <v>3.7129458954E10</v>
      </c>
      <c r="F462" s="210"/>
      <c r="G462" s="210" t="s">
        <v>2604</v>
      </c>
      <c r="H462" s="6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6">
        <v>153.0</v>
      </c>
      <c r="B463" s="210" t="s">
        <v>2605</v>
      </c>
      <c r="C463" s="6"/>
      <c r="D463" s="210" t="s">
        <v>2606</v>
      </c>
      <c r="E463" s="211">
        <v>3.7120445554E10</v>
      </c>
      <c r="F463" s="210"/>
      <c r="G463" s="210" t="s">
        <v>2607</v>
      </c>
      <c r="H463" s="6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6">
        <v>154.0</v>
      </c>
      <c r="B464" s="210" t="s">
        <v>2608</v>
      </c>
      <c r="C464" s="6"/>
      <c r="D464" s="210" t="s">
        <v>2609</v>
      </c>
      <c r="E464" s="211">
        <v>3.7129237556E10</v>
      </c>
      <c r="F464" s="210" t="s">
        <v>2610</v>
      </c>
      <c r="G464" s="210" t="s">
        <v>2611</v>
      </c>
      <c r="H464" s="6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6">
        <v>155.0</v>
      </c>
      <c r="B465" s="210" t="s">
        <v>2612</v>
      </c>
      <c r="C465" s="6"/>
      <c r="D465" s="210" t="s">
        <v>2613</v>
      </c>
      <c r="E465" s="211">
        <v>3.712945202E10</v>
      </c>
      <c r="F465" s="210"/>
      <c r="G465" s="210" t="s">
        <v>2614</v>
      </c>
      <c r="H465" s="6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6">
        <v>156.0</v>
      </c>
      <c r="B466" s="210" t="s">
        <v>2615</v>
      </c>
      <c r="C466" s="6"/>
      <c r="D466" s="210" t="s">
        <v>2137</v>
      </c>
      <c r="E466" s="211" t="s">
        <v>2137</v>
      </c>
      <c r="F466" s="210"/>
      <c r="G466" s="210" t="s">
        <v>2616</v>
      </c>
      <c r="H466" s="6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6">
        <v>157.0</v>
      </c>
      <c r="B467" s="210" t="s">
        <v>2617</v>
      </c>
      <c r="C467" s="6"/>
      <c r="D467" s="210" t="s">
        <v>2618</v>
      </c>
      <c r="E467" s="211">
        <v>3.7120027247E10</v>
      </c>
      <c r="F467" s="210"/>
      <c r="G467" s="210" t="s">
        <v>2619</v>
      </c>
      <c r="H467" s="6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6">
        <v>158.0</v>
      </c>
      <c r="B468" s="210" t="s">
        <v>2620</v>
      </c>
      <c r="C468" s="6"/>
      <c r="D468" s="210" t="s">
        <v>1835</v>
      </c>
      <c r="E468" s="211">
        <v>3.7120324202E10</v>
      </c>
      <c r="F468" s="210"/>
      <c r="G468" s="210" t="s">
        <v>2621</v>
      </c>
      <c r="H468" s="6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6">
        <v>159.0</v>
      </c>
      <c r="B469" s="210" t="s">
        <v>2622</v>
      </c>
      <c r="C469" s="6"/>
      <c r="D469" s="210" t="s">
        <v>2623</v>
      </c>
      <c r="E469" s="211">
        <v>3.7129600477E10</v>
      </c>
      <c r="F469" s="210" t="s">
        <v>2624</v>
      </c>
      <c r="G469" s="210" t="s">
        <v>2625</v>
      </c>
      <c r="H469" s="6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6">
        <v>160.0</v>
      </c>
      <c r="B470" s="210" t="s">
        <v>2626</v>
      </c>
      <c r="C470" s="6"/>
      <c r="D470" s="210" t="s">
        <v>2627</v>
      </c>
      <c r="E470" s="211">
        <v>3.7129463811E10</v>
      </c>
      <c r="F470" s="210" t="s">
        <v>2628</v>
      </c>
      <c r="G470" s="210" t="s">
        <v>2629</v>
      </c>
      <c r="H470" s="6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6">
        <v>161.0</v>
      </c>
      <c r="B471" s="210" t="s">
        <v>2630</v>
      </c>
      <c r="C471" s="6"/>
      <c r="D471" s="210" t="s">
        <v>2631</v>
      </c>
      <c r="E471" s="211">
        <v>3.7126362035E10</v>
      </c>
      <c r="F471" s="210" t="s">
        <v>2632</v>
      </c>
      <c r="G471" s="210" t="s">
        <v>2633</v>
      </c>
      <c r="H471" s="6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6">
        <v>162.0</v>
      </c>
      <c r="B472" s="210" t="s">
        <v>2634</v>
      </c>
      <c r="C472" s="6"/>
      <c r="D472" s="210" t="s">
        <v>2635</v>
      </c>
      <c r="E472" s="211">
        <v>3.712920772E10</v>
      </c>
      <c r="F472" s="210"/>
      <c r="G472" s="210" t="s">
        <v>2636</v>
      </c>
      <c r="H472" s="6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6">
        <v>163.0</v>
      </c>
      <c r="B473" s="210" t="s">
        <v>2637</v>
      </c>
      <c r="C473" s="6"/>
      <c r="D473" s="210" t="s">
        <v>2638</v>
      </c>
      <c r="E473" s="211">
        <v>3.7126132886E10</v>
      </c>
      <c r="F473" s="210" t="s">
        <v>2639</v>
      </c>
      <c r="G473" s="210" t="s">
        <v>2640</v>
      </c>
      <c r="H473" s="6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6">
        <v>164.0</v>
      </c>
      <c r="B474" s="210" t="s">
        <v>2641</v>
      </c>
      <c r="C474" s="6"/>
      <c r="D474" s="210" t="s">
        <v>2642</v>
      </c>
      <c r="E474" s="211">
        <v>3.7127420322E10</v>
      </c>
      <c r="F474" s="210"/>
      <c r="G474" s="210" t="s">
        <v>2643</v>
      </c>
      <c r="H474" s="6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6">
        <v>165.0</v>
      </c>
      <c r="B475" s="210" t="s">
        <v>2644</v>
      </c>
      <c r="C475" s="6"/>
      <c r="D475" s="210" t="s">
        <v>2645</v>
      </c>
      <c r="E475" s="211">
        <v>3.7122802424E10</v>
      </c>
      <c r="F475" s="210"/>
      <c r="G475" s="210" t="s">
        <v>2646</v>
      </c>
      <c r="H475" s="6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6">
        <v>166.0</v>
      </c>
      <c r="B476" s="210" t="s">
        <v>2647</v>
      </c>
      <c r="C476" s="6"/>
      <c r="D476" s="210" t="s">
        <v>2648</v>
      </c>
      <c r="E476" s="211">
        <v>3.7122188188E10</v>
      </c>
      <c r="F476" s="210" t="s">
        <v>2649</v>
      </c>
      <c r="G476" s="210" t="s">
        <v>2650</v>
      </c>
      <c r="H476" s="6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6">
        <v>167.0</v>
      </c>
      <c r="B477" s="210" t="s">
        <v>2651</v>
      </c>
      <c r="C477" s="6"/>
      <c r="D477" s="210" t="s">
        <v>2652</v>
      </c>
      <c r="E477" s="211">
        <v>3.7128256459E10</v>
      </c>
      <c r="F477" s="210" t="s">
        <v>2653</v>
      </c>
      <c r="G477" s="210" t="s">
        <v>2654</v>
      </c>
      <c r="H477" s="6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6">
        <v>168.0</v>
      </c>
      <c r="B478" s="210" t="s">
        <v>2655</v>
      </c>
      <c r="C478" s="6"/>
      <c r="D478" s="210" t="s">
        <v>2656</v>
      </c>
      <c r="E478" s="211">
        <v>3.7120004387E10</v>
      </c>
      <c r="F478" s="210"/>
      <c r="G478" s="210" t="s">
        <v>2657</v>
      </c>
      <c r="H478" s="6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6">
        <v>169.0</v>
      </c>
      <c r="B479" s="210" t="s">
        <v>2658</v>
      </c>
      <c r="C479" s="6"/>
      <c r="D479" s="210" t="s">
        <v>2659</v>
      </c>
      <c r="E479" s="211">
        <v>3.7129392486E10</v>
      </c>
      <c r="F479" s="210" t="s">
        <v>2660</v>
      </c>
      <c r="G479" s="210" t="s">
        <v>2661</v>
      </c>
      <c r="H479" s="6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6">
        <v>170.0</v>
      </c>
      <c r="B480" s="210" t="s">
        <v>2662</v>
      </c>
      <c r="C480" s="6"/>
      <c r="D480" s="210" t="s">
        <v>2663</v>
      </c>
      <c r="E480" s="211">
        <v>3.7129123862E10</v>
      </c>
      <c r="F480" s="210" t="s">
        <v>2137</v>
      </c>
      <c r="G480" s="210" t="s">
        <v>2664</v>
      </c>
      <c r="H480" s="6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6">
        <v>171.0</v>
      </c>
      <c r="B481" s="210" t="s">
        <v>2665</v>
      </c>
      <c r="C481" s="6"/>
      <c r="D481" s="210" t="s">
        <v>2666</v>
      </c>
      <c r="E481" s="211">
        <v>3.7129470242E10</v>
      </c>
      <c r="F481" s="210" t="s">
        <v>2137</v>
      </c>
      <c r="G481" s="210" t="s">
        <v>2667</v>
      </c>
      <c r="H481" s="6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6">
        <v>172.0</v>
      </c>
      <c r="B482" s="210" t="s">
        <v>2668</v>
      </c>
      <c r="C482" s="6"/>
      <c r="D482" s="210" t="s">
        <v>2669</v>
      </c>
      <c r="E482" s="211">
        <v>3.7129111071E10</v>
      </c>
      <c r="F482" s="210" t="s">
        <v>2670</v>
      </c>
      <c r="G482" s="210" t="s">
        <v>2671</v>
      </c>
      <c r="H482" s="6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6">
        <v>173.0</v>
      </c>
      <c r="B483" s="210" t="s">
        <v>2672</v>
      </c>
      <c r="C483" s="6"/>
      <c r="D483" s="210" t="s">
        <v>2673</v>
      </c>
      <c r="E483" s="211">
        <v>3.7127112727E10</v>
      </c>
      <c r="F483" s="210" t="s">
        <v>2674</v>
      </c>
      <c r="G483" s="210" t="s">
        <v>2675</v>
      </c>
      <c r="H483" s="6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6">
        <v>174.0</v>
      </c>
      <c r="B484" s="210" t="s">
        <v>2676</v>
      </c>
      <c r="C484" s="6"/>
      <c r="D484" s="210" t="s">
        <v>2677</v>
      </c>
      <c r="E484" s="211">
        <v>3.7128223418E10</v>
      </c>
      <c r="F484" s="210"/>
      <c r="G484" s="210" t="s">
        <v>2678</v>
      </c>
      <c r="H484" s="6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6">
        <v>175.0</v>
      </c>
      <c r="B485" s="210" t="s">
        <v>2679</v>
      </c>
      <c r="C485" s="6"/>
      <c r="D485" s="210" t="s">
        <v>2680</v>
      </c>
      <c r="E485" s="211">
        <v>3.7129495209E10</v>
      </c>
      <c r="F485" s="210" t="s">
        <v>2681</v>
      </c>
      <c r="G485" s="210" t="s">
        <v>2682</v>
      </c>
      <c r="H485" s="6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6">
        <v>176.0</v>
      </c>
      <c r="B486" s="210" t="s">
        <v>2683</v>
      </c>
      <c r="C486" s="6"/>
      <c r="D486" s="210" t="s">
        <v>2684</v>
      </c>
      <c r="E486" s="211">
        <v>3.712772204E10</v>
      </c>
      <c r="F486" s="210" t="s">
        <v>2137</v>
      </c>
      <c r="G486" s="210" t="s">
        <v>2685</v>
      </c>
      <c r="H486" s="6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6">
        <v>177.0</v>
      </c>
      <c r="B487" s="210" t="s">
        <v>2686</v>
      </c>
      <c r="C487" s="6"/>
      <c r="D487" s="210" t="s">
        <v>1736</v>
      </c>
      <c r="E487" s="211">
        <v>3.7129283447E10</v>
      </c>
      <c r="F487" s="210"/>
      <c r="G487" s="210" t="s">
        <v>2687</v>
      </c>
      <c r="H487" s="6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6">
        <v>178.0</v>
      </c>
      <c r="B488" s="210" t="s">
        <v>2688</v>
      </c>
      <c r="C488" s="6"/>
      <c r="D488" s="210" t="s">
        <v>2137</v>
      </c>
      <c r="E488" s="211" t="s">
        <v>2137</v>
      </c>
      <c r="F488" s="210"/>
      <c r="G488" s="210" t="s">
        <v>2689</v>
      </c>
      <c r="H488" s="6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6">
        <v>179.0</v>
      </c>
      <c r="B489" s="210" t="s">
        <v>2690</v>
      </c>
      <c r="C489" s="6"/>
      <c r="D489" s="210" t="s">
        <v>2691</v>
      </c>
      <c r="E489" s="211">
        <v>3.7129529468E10</v>
      </c>
      <c r="F489" s="210"/>
      <c r="G489" s="210" t="s">
        <v>2692</v>
      </c>
      <c r="H489" s="6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6">
        <v>180.0</v>
      </c>
      <c r="B490" s="210" t="s">
        <v>2693</v>
      </c>
      <c r="C490" s="6"/>
      <c r="D490" s="210" t="s">
        <v>2694</v>
      </c>
      <c r="E490" s="211">
        <v>3.7129482742E10</v>
      </c>
      <c r="F490" s="210" t="s">
        <v>2695</v>
      </c>
      <c r="G490" s="210" t="s">
        <v>2696</v>
      </c>
      <c r="H490" s="6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6">
        <v>181.0</v>
      </c>
      <c r="B491" s="210" t="s">
        <v>2697</v>
      </c>
      <c r="C491" s="6"/>
      <c r="D491" s="210" t="s">
        <v>2698</v>
      </c>
      <c r="E491" s="211">
        <v>3.7129460145E10</v>
      </c>
      <c r="F491" s="210"/>
      <c r="G491" s="210" t="s">
        <v>2699</v>
      </c>
      <c r="H491" s="6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6">
        <v>182.0</v>
      </c>
      <c r="B492" s="210" t="s">
        <v>2700</v>
      </c>
      <c r="C492" s="6"/>
      <c r="D492" s="210" t="s">
        <v>2701</v>
      </c>
      <c r="E492" s="211">
        <v>3.7126525811E10</v>
      </c>
      <c r="F492" s="210" t="s">
        <v>2137</v>
      </c>
      <c r="G492" s="210" t="s">
        <v>2702</v>
      </c>
      <c r="H492" s="6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6">
        <v>183.0</v>
      </c>
      <c r="B493" s="210" t="s">
        <v>2703</v>
      </c>
      <c r="C493" s="6"/>
      <c r="D493" s="210" t="s">
        <v>2704</v>
      </c>
      <c r="E493" s="211">
        <v>3.7127746346E10</v>
      </c>
      <c r="F493" s="210" t="s">
        <v>2705</v>
      </c>
      <c r="G493" s="210" t="s">
        <v>2706</v>
      </c>
      <c r="H493" s="6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6">
        <v>184.0</v>
      </c>
      <c r="B494" s="210" t="s">
        <v>2707</v>
      </c>
      <c r="C494" s="6"/>
      <c r="D494" s="210" t="s">
        <v>2708</v>
      </c>
      <c r="E494" s="211">
        <v>3.7129240333E10</v>
      </c>
      <c r="F494" s="210" t="s">
        <v>2709</v>
      </c>
      <c r="G494" s="210" t="s">
        <v>2710</v>
      </c>
      <c r="H494" s="6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6">
        <v>185.0</v>
      </c>
      <c r="B495" s="210" t="s">
        <v>2711</v>
      </c>
      <c r="C495" s="6"/>
      <c r="D495" s="210" t="s">
        <v>2137</v>
      </c>
      <c r="E495" s="211" t="s">
        <v>2137</v>
      </c>
      <c r="F495" s="210" t="s">
        <v>2137</v>
      </c>
      <c r="G495" s="210" t="s">
        <v>2712</v>
      </c>
      <c r="H495" s="6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6">
        <v>186.0</v>
      </c>
      <c r="B496" s="210" t="s">
        <v>2713</v>
      </c>
      <c r="C496" s="6"/>
      <c r="D496" s="210" t="s">
        <v>2714</v>
      </c>
      <c r="E496" s="211">
        <v>3.7126558573E10</v>
      </c>
      <c r="F496" s="210" t="s">
        <v>2137</v>
      </c>
      <c r="G496" s="210" t="s">
        <v>2715</v>
      </c>
      <c r="H496" s="6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6">
        <v>187.0</v>
      </c>
      <c r="B497" s="210" t="s">
        <v>2716</v>
      </c>
      <c r="C497" s="6"/>
      <c r="D497" s="210" t="s">
        <v>2717</v>
      </c>
      <c r="E497" s="211">
        <v>3.7127187261E10</v>
      </c>
      <c r="F497" s="210"/>
      <c r="G497" s="210" t="s">
        <v>2718</v>
      </c>
      <c r="H497" s="6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6">
        <v>188.0</v>
      </c>
      <c r="B498" s="210" t="s">
        <v>2719</v>
      </c>
      <c r="C498" s="6"/>
      <c r="D498" s="210" t="s">
        <v>2720</v>
      </c>
      <c r="E498" s="211">
        <v>3.7129400694E10</v>
      </c>
      <c r="F498" s="210"/>
      <c r="G498" s="210" t="s">
        <v>2137</v>
      </c>
      <c r="H498" s="6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6">
        <v>189.0</v>
      </c>
      <c r="B499" s="210" t="s">
        <v>2721</v>
      </c>
      <c r="C499" s="15"/>
      <c r="D499" s="210" t="s">
        <v>2722</v>
      </c>
      <c r="E499" s="211">
        <v>3.7126123722E10</v>
      </c>
      <c r="F499" s="210" t="s">
        <v>2137</v>
      </c>
      <c r="G499" s="210" t="s">
        <v>2723</v>
      </c>
      <c r="H499" s="15"/>
    </row>
    <row r="500" ht="15.75" customHeight="1">
      <c r="A500" s="6">
        <v>190.0</v>
      </c>
      <c r="B500" s="210" t="s">
        <v>2724</v>
      </c>
      <c r="C500" s="15"/>
      <c r="D500" s="210" t="s">
        <v>2725</v>
      </c>
      <c r="E500" s="211">
        <v>3.7129259709E10</v>
      </c>
      <c r="F500" s="210" t="s">
        <v>2726</v>
      </c>
      <c r="G500" s="210" t="s">
        <v>2727</v>
      </c>
      <c r="H500" s="15"/>
    </row>
    <row r="501" ht="15.75" customHeight="1">
      <c r="A501" s="6">
        <v>191.0</v>
      </c>
      <c r="B501" s="210" t="s">
        <v>2728</v>
      </c>
      <c r="C501" s="15"/>
      <c r="D501" s="210" t="s">
        <v>2729</v>
      </c>
      <c r="E501" s="211">
        <v>3.7126131396E10</v>
      </c>
      <c r="F501" s="210"/>
      <c r="G501" s="210" t="s">
        <v>2730</v>
      </c>
      <c r="H501" s="15"/>
    </row>
    <row r="502" ht="15.75" customHeight="1">
      <c r="A502" s="6">
        <v>192.0</v>
      </c>
      <c r="B502" s="210" t="s">
        <v>2731</v>
      </c>
      <c r="C502" s="15"/>
      <c r="D502" s="210" t="s">
        <v>2732</v>
      </c>
      <c r="E502" s="211">
        <v>3.7129568256E10</v>
      </c>
      <c r="F502" s="210"/>
      <c r="G502" s="210" t="s">
        <v>2733</v>
      </c>
      <c r="H502" s="15"/>
    </row>
    <row r="503" ht="15.75" customHeight="1">
      <c r="A503" s="6">
        <v>193.0</v>
      </c>
      <c r="B503" s="210" t="s">
        <v>2734</v>
      </c>
      <c r="C503" s="15"/>
      <c r="D503" s="210" t="s">
        <v>2735</v>
      </c>
      <c r="E503" s="211">
        <v>3.7128463764E10</v>
      </c>
      <c r="F503" s="210"/>
      <c r="G503" s="210" t="s">
        <v>2736</v>
      </c>
      <c r="H503" s="15"/>
    </row>
    <row r="504" ht="15.75" customHeight="1">
      <c r="A504" s="6">
        <v>194.0</v>
      </c>
      <c r="B504" s="210" t="s">
        <v>2737</v>
      </c>
      <c r="C504" s="15"/>
      <c r="D504" s="210" t="s">
        <v>2738</v>
      </c>
      <c r="E504" s="211">
        <v>3.7129233161E10</v>
      </c>
      <c r="F504" s="210"/>
      <c r="G504" s="210" t="s">
        <v>2739</v>
      </c>
      <c r="H504" s="15"/>
    </row>
    <row r="505" ht="15.75" customHeight="1">
      <c r="A505" s="6">
        <v>195.0</v>
      </c>
      <c r="B505" s="210" t="s">
        <v>2740</v>
      </c>
      <c r="C505" s="15"/>
      <c r="D505" s="210" t="s">
        <v>2741</v>
      </c>
      <c r="E505" s="211">
        <v>3.7127505343E10</v>
      </c>
      <c r="F505" s="210"/>
      <c r="G505" s="210" t="s">
        <v>2742</v>
      </c>
      <c r="H505" s="15"/>
    </row>
    <row r="506" ht="15.75" customHeight="1">
      <c r="A506" s="6">
        <v>196.0</v>
      </c>
      <c r="B506" s="210" t="s">
        <v>2743</v>
      </c>
      <c r="C506" s="15"/>
      <c r="D506" s="210" t="s">
        <v>1625</v>
      </c>
      <c r="E506" s="211">
        <v>3.7129526983E10</v>
      </c>
      <c r="F506" s="210"/>
      <c r="G506" s="210" t="s">
        <v>2744</v>
      </c>
      <c r="H506" s="15"/>
    </row>
    <row r="507" ht="15.75" customHeight="1">
      <c r="A507" s="6">
        <v>197.0</v>
      </c>
      <c r="B507" s="210" t="s">
        <v>1399</v>
      </c>
      <c r="C507" s="15"/>
      <c r="D507" s="210" t="s">
        <v>2745</v>
      </c>
      <c r="E507" s="211">
        <v>3.7163182352E10</v>
      </c>
      <c r="F507" s="210"/>
      <c r="G507" s="210" t="s">
        <v>2746</v>
      </c>
      <c r="H507" s="15"/>
    </row>
    <row r="508" ht="15.75" customHeight="1">
      <c r="A508" s="6">
        <v>198.0</v>
      </c>
      <c r="B508" s="210" t="s">
        <v>2747</v>
      </c>
      <c r="C508" s="15"/>
      <c r="D508" s="210" t="s">
        <v>2748</v>
      </c>
      <c r="E508" s="211">
        <v>3.7126469265E10</v>
      </c>
      <c r="F508" s="210"/>
      <c r="G508" s="210" t="s">
        <v>2749</v>
      </c>
      <c r="H508" s="15"/>
    </row>
    <row r="509" ht="15.75" customHeight="1">
      <c r="A509" s="6">
        <v>199.0</v>
      </c>
      <c r="B509" s="210" t="s">
        <v>2750</v>
      </c>
      <c r="C509" s="15"/>
      <c r="D509" s="210" t="s">
        <v>2751</v>
      </c>
      <c r="E509" s="211">
        <v>3.7129149341E10</v>
      </c>
      <c r="F509" s="210" t="s">
        <v>2752</v>
      </c>
      <c r="G509" s="210" t="s">
        <v>2753</v>
      </c>
      <c r="H509" s="15"/>
    </row>
    <row r="510" ht="15.75" customHeight="1">
      <c r="A510" s="6">
        <v>200.0</v>
      </c>
      <c r="B510" s="210" t="s">
        <v>2754</v>
      </c>
      <c r="C510" s="15"/>
      <c r="D510" s="210" t="s">
        <v>2755</v>
      </c>
      <c r="E510" s="211">
        <v>3.7128370399E10</v>
      </c>
      <c r="F510" s="210"/>
      <c r="G510" s="210" t="s">
        <v>2756</v>
      </c>
      <c r="H510" s="15"/>
    </row>
    <row r="511" ht="15.75" customHeight="1">
      <c r="A511" s="6">
        <v>201.0</v>
      </c>
      <c r="B511" s="210" t="s">
        <v>2757</v>
      </c>
      <c r="C511" s="15"/>
      <c r="D511" s="210" t="s">
        <v>2507</v>
      </c>
      <c r="E511" s="211">
        <v>3.7120100015E10</v>
      </c>
      <c r="F511" s="210" t="s">
        <v>2758</v>
      </c>
      <c r="G511" s="210" t="s">
        <v>2759</v>
      </c>
      <c r="H511" s="15"/>
    </row>
    <row r="512" ht="15.75" customHeight="1">
      <c r="A512" s="4"/>
    </row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</sheetData>
  <autoFilter ref="$A$1:$G$139"/>
  <mergeCells count="3">
    <mergeCell ref="A190:G190"/>
    <mergeCell ref="A191:G191"/>
    <mergeCell ref="A268:D268"/>
  </mergeCells>
  <hyperlinks>
    <hyperlink r:id="rId1" ref="F7"/>
    <hyperlink r:id="rId2" ref="F8"/>
    <hyperlink r:id="rId3" ref="F9"/>
    <hyperlink r:id="rId4" ref="E13"/>
    <hyperlink r:id="rId5" ref="F13"/>
    <hyperlink r:id="rId6" ref="F15"/>
    <hyperlink r:id="rId7" ref="F17"/>
    <hyperlink r:id="rId8" ref="F49"/>
    <hyperlink r:id="rId9" ref="F87"/>
    <hyperlink r:id="rId10" ref="F117"/>
    <hyperlink r:id="rId11" ref="F122"/>
    <hyperlink r:id="rId12" ref="F123"/>
    <hyperlink r:id="rId13" ref="D124"/>
    <hyperlink r:id="rId14" ref="F124"/>
    <hyperlink r:id="rId15" ref="F125"/>
    <hyperlink r:id="rId16" ref="F126"/>
    <hyperlink r:id="rId17" ref="F127"/>
    <hyperlink r:id="rId18" ref="F128"/>
    <hyperlink r:id="rId19" ref="D129"/>
    <hyperlink r:id="rId20" ref="D130"/>
    <hyperlink r:id="rId21" ref="F130"/>
    <hyperlink r:id="rId22" ref="D131"/>
    <hyperlink r:id="rId23" ref="F131"/>
    <hyperlink r:id="rId24" ref="D132"/>
    <hyperlink r:id="rId25" ref="F132"/>
    <hyperlink r:id="rId26" ref="F133"/>
    <hyperlink r:id="rId27" ref="F134"/>
    <hyperlink r:id="rId28" ref="F135"/>
    <hyperlink r:id="rId29" ref="F136"/>
    <hyperlink r:id="rId30" ref="F137"/>
    <hyperlink r:id="rId31" ref="F138"/>
    <hyperlink r:id="rId32" ref="F139"/>
    <hyperlink r:id="rId33" ref="F142"/>
    <hyperlink r:id="rId34" ref="F182"/>
    <hyperlink r:id="rId35" ref="F187"/>
    <hyperlink r:id="rId36" ref="D188"/>
    <hyperlink r:id="rId37" ref="F188"/>
    <hyperlink r:id="rId38" ref="F192"/>
    <hyperlink r:id="rId39" ref="F193"/>
    <hyperlink r:id="rId40" ref="F195"/>
    <hyperlink r:id="rId41" ref="F197"/>
    <hyperlink r:id="rId42" ref="F198"/>
    <hyperlink r:id="rId43" ref="F200"/>
    <hyperlink r:id="rId44" ref="F201"/>
    <hyperlink r:id="rId45" ref="F202"/>
    <hyperlink r:id="rId46" ref="F203"/>
    <hyperlink r:id="rId47" ref="F204"/>
    <hyperlink r:id="rId48" ref="F217"/>
    <hyperlink r:id="rId49" ref="F221"/>
    <hyperlink r:id="rId50" ref="F223"/>
    <hyperlink r:id="rId51" ref="F224"/>
    <hyperlink r:id="rId52" ref="F225"/>
    <hyperlink r:id="rId53" ref="F230"/>
    <hyperlink r:id="rId54" ref="F231"/>
    <hyperlink r:id="rId55" ref="F258"/>
    <hyperlink r:id="rId56" ref="F259"/>
    <hyperlink r:id="rId57" ref="F260"/>
    <hyperlink r:id="rId58" ref="F262"/>
    <hyperlink r:id="rId59" ref="F263"/>
    <hyperlink r:id="rId60" ref="F264"/>
    <hyperlink r:id="rId61" ref="F265"/>
    <hyperlink r:id="rId62" ref="C299"/>
  </hyperlinks>
  <printOptions/>
  <pageMargins bottom="0.75" footer="0.0" header="0.0" left="0.7" right="0.7" top="0.75"/>
  <pageSetup paperSize="9" scale="60" orientation="landscape"/>
  <drawing r:id="rId63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1.22" defaultRowHeight="15.0"/>
  <cols>
    <col customWidth="1" min="1" max="1" width="6.33"/>
    <col customWidth="1" min="2" max="2" width="25.78"/>
    <col customWidth="1" min="3" max="3" width="19.78"/>
    <col customWidth="1" min="4" max="4" width="32.67"/>
    <col customWidth="1" min="5" max="5" width="27.0"/>
    <col customWidth="1" min="6" max="6" width="34.0"/>
    <col customWidth="1" min="7" max="7" width="22.67"/>
    <col customWidth="1" min="8" max="26" width="11.11"/>
  </cols>
  <sheetData>
    <row r="1" ht="15.7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7</v>
      </c>
      <c r="G1" s="28" t="s">
        <v>8</v>
      </c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5">
        <v>1.0</v>
      </c>
      <c r="B2" s="7" t="s">
        <v>2760</v>
      </c>
      <c r="C2" s="7" t="s">
        <v>2761</v>
      </c>
      <c r="D2" s="67" t="s">
        <v>2762</v>
      </c>
      <c r="E2" s="7">
        <f>37068338307</f>
        <v>37068338307</v>
      </c>
      <c r="F2" s="66" t="s">
        <v>2763</v>
      </c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5">
        <v>2.0</v>
      </c>
      <c r="B3" s="7" t="s">
        <v>2764</v>
      </c>
      <c r="C3" s="7" t="s">
        <v>2765</v>
      </c>
      <c r="D3" s="67" t="s">
        <v>2766</v>
      </c>
      <c r="E3" s="7">
        <f>37065217268</f>
        <v>37065217268</v>
      </c>
      <c r="F3" s="66" t="s">
        <v>2767</v>
      </c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5">
        <v>3.0</v>
      </c>
      <c r="B4" s="7" t="s">
        <v>2768</v>
      </c>
      <c r="C4" s="7" t="s">
        <v>2769</v>
      </c>
      <c r="D4" s="67" t="s">
        <v>2770</v>
      </c>
      <c r="E4" s="7">
        <f>37064092656</f>
        <v>37064092656</v>
      </c>
      <c r="F4" s="66" t="s">
        <v>2771</v>
      </c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5">
        <v>4.0</v>
      </c>
      <c r="B5" s="7" t="s">
        <v>2772</v>
      </c>
      <c r="C5" s="7" t="s">
        <v>2773</v>
      </c>
      <c r="D5" s="63" t="s">
        <v>2774</v>
      </c>
      <c r="E5" s="7">
        <f>37069906668</f>
        <v>37069906668</v>
      </c>
      <c r="F5" s="66" t="s">
        <v>2775</v>
      </c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5">
        <v>5.0</v>
      </c>
      <c r="B6" s="7" t="s">
        <v>2776</v>
      </c>
      <c r="C6" s="7" t="s">
        <v>2777</v>
      </c>
      <c r="D6" s="63" t="s">
        <v>2778</v>
      </c>
      <c r="E6" s="7"/>
      <c r="F6" s="66" t="s">
        <v>2779</v>
      </c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>
      <c r="A7" s="5">
        <v>6.0</v>
      </c>
      <c r="B7" s="7" t="s">
        <v>2780</v>
      </c>
      <c r="C7" s="7" t="s">
        <v>2781</v>
      </c>
      <c r="D7" s="53" t="s">
        <v>2782</v>
      </c>
      <c r="E7" s="7">
        <f>37068532098</f>
        <v>37068532098</v>
      </c>
      <c r="F7" s="66" t="s">
        <v>2783</v>
      </c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5">
        <v>7.0</v>
      </c>
      <c r="B8" s="7" t="s">
        <v>2784</v>
      </c>
      <c r="C8" s="7" t="s">
        <v>2785</v>
      </c>
      <c r="D8" s="63" t="s">
        <v>2786</v>
      </c>
      <c r="E8" s="7">
        <f>37067661819</f>
        <v>37067661819</v>
      </c>
      <c r="F8" s="66" t="s">
        <v>2787</v>
      </c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>
      <c r="A9" s="5">
        <v>8.0</v>
      </c>
      <c r="B9" s="7" t="s">
        <v>2788</v>
      </c>
      <c r="C9" s="7" t="s">
        <v>2789</v>
      </c>
      <c r="D9" s="63"/>
      <c r="E9" s="7" t="s">
        <v>2790</v>
      </c>
      <c r="F9" s="66" t="s">
        <v>2791</v>
      </c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>
      <c r="A10" s="5">
        <v>9.0</v>
      </c>
      <c r="B10" s="7" t="s">
        <v>2784</v>
      </c>
      <c r="C10" s="7" t="s">
        <v>2792</v>
      </c>
      <c r="D10" s="63" t="s">
        <v>2793</v>
      </c>
      <c r="E10" s="7">
        <f>37067661819</f>
        <v>37067661819</v>
      </c>
      <c r="F10" s="66" t="s">
        <v>2787</v>
      </c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>
      <c r="A11" s="5">
        <v>10.0</v>
      </c>
      <c r="B11" s="7" t="s">
        <v>2794</v>
      </c>
      <c r="C11" s="7" t="s">
        <v>2761</v>
      </c>
      <c r="D11" s="63" t="s">
        <v>2762</v>
      </c>
      <c r="E11" s="7">
        <f>37068338307</f>
        <v>37068338307</v>
      </c>
      <c r="F11" s="66" t="s">
        <v>2763</v>
      </c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>
      <c r="A12" s="5">
        <v>11.0</v>
      </c>
      <c r="B12" s="7" t="s">
        <v>2795</v>
      </c>
      <c r="C12" s="7" t="s">
        <v>1269</v>
      </c>
      <c r="D12" s="63" t="s">
        <v>1270</v>
      </c>
      <c r="E12" s="7">
        <f>37061841234</f>
        <v>37061841234</v>
      </c>
      <c r="F12" s="7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>
      <c r="A13" s="5">
        <v>12.0</v>
      </c>
      <c r="B13" s="7" t="s">
        <v>2796</v>
      </c>
      <c r="C13" s="7" t="s">
        <v>2777</v>
      </c>
      <c r="D13" s="63" t="s">
        <v>2797</v>
      </c>
      <c r="E13" s="7">
        <f>37067949522</f>
        <v>37067949522</v>
      </c>
      <c r="F13" s="7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>
      <c r="A14" s="5">
        <v>13.0</v>
      </c>
      <c r="B14" s="7" t="s">
        <v>2798</v>
      </c>
      <c r="C14" s="7" t="s">
        <v>2781</v>
      </c>
      <c r="D14" s="63" t="s">
        <v>2799</v>
      </c>
      <c r="E14" s="7">
        <f>37061218866</f>
        <v>37061218866</v>
      </c>
      <c r="F14" s="66" t="s">
        <v>2800</v>
      </c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5">
        <v>14.0</v>
      </c>
      <c r="B15" s="7" t="s">
        <v>2801</v>
      </c>
      <c r="C15" s="7" t="s">
        <v>2802</v>
      </c>
      <c r="D15" s="63" t="s">
        <v>2803</v>
      </c>
      <c r="E15" s="7">
        <f>37068798092</f>
        <v>37068798092</v>
      </c>
      <c r="F15" s="7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>
      <c r="A16" s="5">
        <v>15.0</v>
      </c>
      <c r="B16" s="7" t="s">
        <v>2804</v>
      </c>
      <c r="C16" s="7" t="s">
        <v>2805</v>
      </c>
      <c r="D16" s="63" t="s">
        <v>2806</v>
      </c>
      <c r="E16" s="7">
        <f>37069845862</f>
        <v>37069845862</v>
      </c>
      <c r="F16" s="66" t="s">
        <v>2807</v>
      </c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5">
        <v>16.0</v>
      </c>
      <c r="B17" s="7" t="s">
        <v>2808</v>
      </c>
      <c r="C17" s="7" t="s">
        <v>2809</v>
      </c>
      <c r="D17" s="63" t="s">
        <v>2810</v>
      </c>
      <c r="E17" s="7">
        <f>37066242824</f>
        <v>37066242824</v>
      </c>
      <c r="F17" s="66" t="s">
        <v>2811</v>
      </c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>
      <c r="A18" s="5">
        <v>17.0</v>
      </c>
      <c r="B18" s="7" t="s">
        <v>2812</v>
      </c>
      <c r="C18" s="212" t="s">
        <v>2813</v>
      </c>
      <c r="D18" s="63" t="s">
        <v>2814</v>
      </c>
      <c r="E18" s="7">
        <f>37061479214</f>
        <v>37061479214</v>
      </c>
      <c r="F18" s="7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5">
        <v>18.0</v>
      </c>
      <c r="B19" s="7" t="s">
        <v>2815</v>
      </c>
      <c r="C19" s="7" t="s">
        <v>2816</v>
      </c>
      <c r="D19" s="63" t="s">
        <v>2817</v>
      </c>
      <c r="E19" s="7">
        <f>37069800395</f>
        <v>37069800395</v>
      </c>
      <c r="F19" s="66" t="s">
        <v>2818</v>
      </c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>
      <c r="A20" s="5">
        <v>19.0</v>
      </c>
      <c r="B20" s="7" t="s">
        <v>2819</v>
      </c>
      <c r="C20" s="7" t="s">
        <v>2820</v>
      </c>
      <c r="D20" s="63" t="s">
        <v>2821</v>
      </c>
      <c r="E20" s="7">
        <f>37065797877</f>
        <v>37065797877</v>
      </c>
      <c r="F20" s="66" t="s">
        <v>2822</v>
      </c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5">
        <v>20.0</v>
      </c>
      <c r="B21" s="7" t="s">
        <v>2823</v>
      </c>
      <c r="C21" s="7" t="s">
        <v>2824</v>
      </c>
      <c r="D21" s="63" t="s">
        <v>2825</v>
      </c>
      <c r="E21" s="7">
        <f>37061138160</f>
        <v>37061138160</v>
      </c>
      <c r="F21" s="66" t="s">
        <v>2826</v>
      </c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5">
        <v>21.0</v>
      </c>
      <c r="B22" s="7" t="s">
        <v>2827</v>
      </c>
      <c r="C22" s="7" t="s">
        <v>2828</v>
      </c>
      <c r="D22" s="63" t="s">
        <v>2829</v>
      </c>
      <c r="E22" s="7"/>
      <c r="F22" s="66" t="s">
        <v>2830</v>
      </c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5">
        <v>22.0</v>
      </c>
      <c r="B23" s="7" t="s">
        <v>2831</v>
      </c>
      <c r="C23" s="7" t="s">
        <v>2832</v>
      </c>
      <c r="D23" s="63" t="s">
        <v>2833</v>
      </c>
      <c r="E23" s="7" t="s">
        <v>2834</v>
      </c>
      <c r="F23" s="66" t="s">
        <v>2835</v>
      </c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5">
        <v>23.0</v>
      </c>
      <c r="B24" s="7" t="s">
        <v>2836</v>
      </c>
      <c r="C24" s="7" t="s">
        <v>2837</v>
      </c>
      <c r="D24" s="63" t="s">
        <v>2838</v>
      </c>
      <c r="E24" s="7">
        <f>37068565969</f>
        <v>37068565969</v>
      </c>
      <c r="F24" s="66" t="s">
        <v>2839</v>
      </c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5">
        <v>24.0</v>
      </c>
      <c r="B25" s="7" t="s">
        <v>2840</v>
      </c>
      <c r="C25" s="7" t="s">
        <v>2841</v>
      </c>
      <c r="D25" s="63" t="s">
        <v>2842</v>
      </c>
      <c r="E25" s="7" t="s">
        <v>2843</v>
      </c>
      <c r="F25" s="66" t="s">
        <v>2844</v>
      </c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5">
        <v>25.0</v>
      </c>
      <c r="B26" s="7" t="s">
        <v>2845</v>
      </c>
      <c r="C26" s="7" t="s">
        <v>2846</v>
      </c>
      <c r="D26" s="63" t="s">
        <v>2847</v>
      </c>
      <c r="E26" s="7" t="s">
        <v>2848</v>
      </c>
      <c r="F26" s="66" t="s">
        <v>2849</v>
      </c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5">
        <v>26.0</v>
      </c>
      <c r="B27" s="7" t="s">
        <v>2850</v>
      </c>
      <c r="C27" s="7" t="s">
        <v>2851</v>
      </c>
      <c r="D27" s="63" t="s">
        <v>2852</v>
      </c>
      <c r="E27" s="7">
        <f>37061085256</f>
        <v>37061085256</v>
      </c>
      <c r="F27" s="7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5">
        <v>27.0</v>
      </c>
      <c r="B28" s="7" t="s">
        <v>2853</v>
      </c>
      <c r="C28" s="7" t="s">
        <v>2854</v>
      </c>
      <c r="D28" s="63" t="s">
        <v>2855</v>
      </c>
      <c r="E28" s="7">
        <v>8.62046372E8</v>
      </c>
      <c r="F28" s="7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5">
        <v>28.0</v>
      </c>
      <c r="B29" s="7" t="s">
        <v>2856</v>
      </c>
      <c r="C29" s="7" t="s">
        <v>2857</v>
      </c>
      <c r="D29" s="63" t="s">
        <v>2858</v>
      </c>
      <c r="E29" s="7">
        <f>37068244165</f>
        <v>37068244165</v>
      </c>
      <c r="F29" s="7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5">
        <v>29.0</v>
      </c>
      <c r="B30" s="7" t="s">
        <v>2859</v>
      </c>
      <c r="C30" s="7" t="s">
        <v>2860</v>
      </c>
      <c r="D30" s="63" t="s">
        <v>2861</v>
      </c>
      <c r="E30" s="7">
        <f>37068515192</f>
        <v>37068515192</v>
      </c>
      <c r="F30" s="66" t="s">
        <v>2862</v>
      </c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5">
        <v>30.0</v>
      </c>
      <c r="B31" s="7" t="s">
        <v>2863</v>
      </c>
      <c r="C31" s="7" t="s">
        <v>2864</v>
      </c>
      <c r="D31" s="63" t="s">
        <v>2865</v>
      </c>
      <c r="E31" s="7">
        <f>37068439714</f>
        <v>37068439714</v>
      </c>
      <c r="F31" s="7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5">
        <v>31.0</v>
      </c>
      <c r="B32" s="7" t="s">
        <v>2866</v>
      </c>
      <c r="C32" s="7" t="s">
        <v>2867</v>
      </c>
      <c r="D32" s="63" t="s">
        <v>2868</v>
      </c>
      <c r="E32" s="7" t="s">
        <v>2869</v>
      </c>
      <c r="F32" s="66" t="s">
        <v>2870</v>
      </c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5">
        <v>32.0</v>
      </c>
      <c r="B33" s="7" t="s">
        <v>2871</v>
      </c>
      <c r="C33" s="7" t="s">
        <v>2872</v>
      </c>
      <c r="D33" s="63" t="s">
        <v>2873</v>
      </c>
      <c r="E33" s="7">
        <f>37061883310</f>
        <v>37061883310</v>
      </c>
      <c r="F33" s="66" t="s">
        <v>2874</v>
      </c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5">
        <v>33.0</v>
      </c>
      <c r="B34" s="7" t="s">
        <v>2875</v>
      </c>
      <c r="C34" s="7" t="s">
        <v>2876</v>
      </c>
      <c r="D34" s="63" t="s">
        <v>2877</v>
      </c>
      <c r="E34" s="7">
        <v>8.6575512E8</v>
      </c>
      <c r="F34" s="66" t="s">
        <v>2878</v>
      </c>
      <c r="G34" s="6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5">
        <v>34.0</v>
      </c>
      <c r="B35" s="7" t="s">
        <v>2879</v>
      </c>
      <c r="C35" s="7" t="s">
        <v>2880</v>
      </c>
      <c r="D35" s="63" t="s">
        <v>2881</v>
      </c>
      <c r="E35" s="7">
        <f>37060344444</f>
        <v>37060344444</v>
      </c>
      <c r="F35" s="66" t="s">
        <v>2882</v>
      </c>
      <c r="G35" s="6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5">
        <v>35.0</v>
      </c>
      <c r="B36" s="7" t="s">
        <v>2883</v>
      </c>
      <c r="C36" s="7" t="s">
        <v>2884</v>
      </c>
      <c r="D36" s="63"/>
      <c r="E36" s="7">
        <f>37069949122</f>
        <v>37069949122</v>
      </c>
      <c r="F36" s="7"/>
      <c r="G36" s="6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5">
        <v>36.0</v>
      </c>
      <c r="B37" s="7" t="s">
        <v>2885</v>
      </c>
      <c r="C37" s="7" t="s">
        <v>2886</v>
      </c>
      <c r="D37" s="63" t="s">
        <v>2887</v>
      </c>
      <c r="E37" s="7">
        <f>37061587702</f>
        <v>37061587702</v>
      </c>
      <c r="F37" s="66" t="s">
        <v>2888</v>
      </c>
      <c r="G37" s="6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5">
        <v>37.0</v>
      </c>
      <c r="B38" s="7" t="s">
        <v>2889</v>
      </c>
      <c r="C38" s="7" t="s">
        <v>2890</v>
      </c>
      <c r="D38" s="63" t="s">
        <v>2891</v>
      </c>
      <c r="E38" s="7">
        <f>37061763525</f>
        <v>37061763525</v>
      </c>
      <c r="F38" s="66" t="s">
        <v>2892</v>
      </c>
      <c r="G38" s="6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5">
        <v>38.0</v>
      </c>
      <c r="B39" s="7" t="s">
        <v>2893</v>
      </c>
      <c r="C39" s="7" t="s">
        <v>2894</v>
      </c>
      <c r="D39" s="63" t="s">
        <v>2762</v>
      </c>
      <c r="E39" s="7">
        <v>3.7068338307E10</v>
      </c>
      <c r="F39" s="66" t="s">
        <v>2763</v>
      </c>
      <c r="G39" s="6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5">
        <v>39.0</v>
      </c>
      <c r="B40" s="7" t="s">
        <v>2895</v>
      </c>
      <c r="C40" s="7" t="s">
        <v>2896</v>
      </c>
      <c r="D40" s="63" t="s">
        <v>2897</v>
      </c>
      <c r="E40" s="7">
        <f>37061244641</f>
        <v>37061244641</v>
      </c>
      <c r="F40" s="66" t="s">
        <v>2898</v>
      </c>
      <c r="G40" s="6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5">
        <v>40.0</v>
      </c>
      <c r="B41" s="7" t="s">
        <v>2899</v>
      </c>
      <c r="C41" s="7" t="s">
        <v>2900</v>
      </c>
      <c r="D41" s="63" t="s">
        <v>2901</v>
      </c>
      <c r="E41" s="7">
        <f>37067807220</f>
        <v>37067807220</v>
      </c>
      <c r="F41" s="7"/>
      <c r="G41" s="6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5">
        <v>41.0</v>
      </c>
      <c r="B42" s="7" t="s">
        <v>2902</v>
      </c>
      <c r="C42" s="7" t="s">
        <v>2903</v>
      </c>
      <c r="D42" s="63" t="s">
        <v>2904</v>
      </c>
      <c r="E42" s="7">
        <f>37068719803</f>
        <v>37068719803</v>
      </c>
      <c r="F42" s="66" t="s">
        <v>2905</v>
      </c>
      <c r="G42" s="6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5">
        <v>42.0</v>
      </c>
      <c r="B43" s="7" t="s">
        <v>2906</v>
      </c>
      <c r="C43" s="7" t="s">
        <v>2781</v>
      </c>
      <c r="D43" s="63" t="s">
        <v>2907</v>
      </c>
      <c r="E43" s="7">
        <f>37061118185</f>
        <v>37061118185</v>
      </c>
      <c r="F43" s="7"/>
      <c r="G43" s="6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5">
        <v>43.0</v>
      </c>
      <c r="B44" s="7" t="s">
        <v>2908</v>
      </c>
      <c r="C44" s="7" t="s">
        <v>2909</v>
      </c>
      <c r="D44" s="53" t="s">
        <v>2910</v>
      </c>
      <c r="E44" s="7">
        <f>37066609767</f>
        <v>37066609767</v>
      </c>
      <c r="F44" s="66" t="s">
        <v>2911</v>
      </c>
      <c r="G44" s="6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5">
        <v>44.0</v>
      </c>
      <c r="B45" s="213" t="s">
        <v>2912</v>
      </c>
      <c r="C45" s="213" t="s">
        <v>2781</v>
      </c>
      <c r="D45" s="213" t="s">
        <v>2913</v>
      </c>
      <c r="E45" s="213">
        <f>37063359536</f>
        <v>37063359536</v>
      </c>
      <c r="F45" s="213"/>
      <c r="G45" s="214"/>
      <c r="H45" s="215"/>
      <c r="I45" s="215"/>
      <c r="J45" s="215"/>
      <c r="K45" s="215"/>
      <c r="L45" s="215"/>
      <c r="M45" s="215"/>
      <c r="N45" s="215"/>
      <c r="O45" s="215"/>
      <c r="P45" s="215"/>
      <c r="Q45" s="215"/>
      <c r="R45" s="215"/>
      <c r="S45" s="215"/>
      <c r="T45" s="215"/>
      <c r="U45" s="215"/>
      <c r="V45" s="215"/>
      <c r="W45" s="215"/>
      <c r="X45" s="215"/>
      <c r="Y45" s="215"/>
      <c r="Z45" s="215"/>
    </row>
    <row r="46" ht="15.75" customHeight="1">
      <c r="A46" s="5">
        <v>45.0</v>
      </c>
      <c r="B46" s="7" t="s">
        <v>2914</v>
      </c>
      <c r="C46" s="7" t="s">
        <v>2915</v>
      </c>
      <c r="D46" s="53" t="s">
        <v>2916</v>
      </c>
      <c r="E46" s="7">
        <f>37060149911</f>
        <v>37060149911</v>
      </c>
      <c r="F46" s="7"/>
      <c r="G46" s="6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5">
        <v>46.0</v>
      </c>
      <c r="B47" s="7" t="s">
        <v>2917</v>
      </c>
      <c r="C47" s="7" t="s">
        <v>2918</v>
      </c>
      <c r="D47" s="53" t="s">
        <v>2919</v>
      </c>
      <c r="E47" s="7">
        <f>37060415879</f>
        <v>37060415879</v>
      </c>
      <c r="F47" s="66" t="s">
        <v>2920</v>
      </c>
      <c r="G47" s="6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5">
        <v>47.0</v>
      </c>
      <c r="B48" s="7" t="s">
        <v>2921</v>
      </c>
      <c r="C48" s="7" t="s">
        <v>2922</v>
      </c>
      <c r="D48" s="53" t="s">
        <v>2923</v>
      </c>
      <c r="E48" s="7">
        <f>37068682415</f>
        <v>37068682415</v>
      </c>
      <c r="F48" s="66" t="s">
        <v>2924</v>
      </c>
      <c r="G48" s="6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5">
        <v>48.0</v>
      </c>
      <c r="B49" s="7" t="s">
        <v>2925</v>
      </c>
      <c r="C49" s="7" t="s">
        <v>2926</v>
      </c>
      <c r="D49" s="63" t="s">
        <v>2927</v>
      </c>
      <c r="E49" s="7">
        <f>37069916499</f>
        <v>37069916499</v>
      </c>
      <c r="F49" s="7"/>
      <c r="G49" s="6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5">
        <v>49.0</v>
      </c>
      <c r="B50" s="7" t="s">
        <v>2928</v>
      </c>
      <c r="C50" s="7" t="s">
        <v>2929</v>
      </c>
      <c r="D50" s="53" t="s">
        <v>2930</v>
      </c>
      <c r="E50" s="7">
        <f>37064736383</f>
        <v>37064736383</v>
      </c>
      <c r="F50" s="66" t="s">
        <v>2931</v>
      </c>
      <c r="G50" s="6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5">
        <v>50.0</v>
      </c>
      <c r="B51" s="7" t="s">
        <v>2932</v>
      </c>
      <c r="C51" s="7" t="s">
        <v>2933</v>
      </c>
      <c r="D51" s="53" t="s">
        <v>2934</v>
      </c>
      <c r="E51" s="7">
        <f>37068717551</f>
        <v>37068717551</v>
      </c>
      <c r="F51" s="66" t="s">
        <v>2935</v>
      </c>
      <c r="G51" s="6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5">
        <v>51.0</v>
      </c>
      <c r="B52" s="7" t="s">
        <v>2936</v>
      </c>
      <c r="C52" s="7" t="s">
        <v>1164</v>
      </c>
      <c r="D52" s="53" t="s">
        <v>2937</v>
      </c>
      <c r="E52" s="7">
        <f>37068782280</f>
        <v>37068782280</v>
      </c>
      <c r="F52" s="66" t="s">
        <v>2938</v>
      </c>
      <c r="G52" s="6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5">
        <v>52.0</v>
      </c>
      <c r="B53" s="7" t="s">
        <v>2939</v>
      </c>
      <c r="C53" s="7" t="s">
        <v>2940</v>
      </c>
      <c r="D53" s="63"/>
      <c r="E53" s="7" t="s">
        <v>2941</v>
      </c>
      <c r="F53" s="7" t="s">
        <v>2942</v>
      </c>
      <c r="G53" s="6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5">
        <v>53.0</v>
      </c>
      <c r="B54" s="7" t="s">
        <v>2943</v>
      </c>
      <c r="C54" s="7" t="s">
        <v>2777</v>
      </c>
      <c r="D54" s="53" t="s">
        <v>2944</v>
      </c>
      <c r="E54" s="7">
        <f>37060039298</f>
        <v>37060039298</v>
      </c>
      <c r="F54" s="66" t="s">
        <v>2945</v>
      </c>
      <c r="G54" s="6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5">
        <v>54.0</v>
      </c>
      <c r="B55" s="7" t="s">
        <v>2946</v>
      </c>
      <c r="C55" s="7" t="s">
        <v>2947</v>
      </c>
      <c r="D55" s="63" t="s">
        <v>2948</v>
      </c>
      <c r="E55" s="7">
        <f>37068777376</f>
        <v>37068777376</v>
      </c>
      <c r="F55" s="66" t="s">
        <v>2949</v>
      </c>
      <c r="G55" s="6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5">
        <v>55.0</v>
      </c>
      <c r="B56" s="7" t="s">
        <v>2950</v>
      </c>
      <c r="C56" s="7" t="s">
        <v>2951</v>
      </c>
      <c r="D56" s="53" t="s">
        <v>2952</v>
      </c>
      <c r="E56" s="7">
        <f>37065580800</f>
        <v>37065580800</v>
      </c>
      <c r="F56" s="66" t="s">
        <v>2953</v>
      </c>
      <c r="G56" s="6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5">
        <v>56.0</v>
      </c>
      <c r="B57" s="7" t="s">
        <v>2954</v>
      </c>
      <c r="C57" s="7" t="s">
        <v>2955</v>
      </c>
      <c r="D57" s="53" t="s">
        <v>2956</v>
      </c>
      <c r="E57" s="7">
        <v>3.7067604166E10</v>
      </c>
      <c r="F57" s="66" t="s">
        <v>2957</v>
      </c>
      <c r="G57" s="6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5">
        <v>57.0</v>
      </c>
      <c r="B58" s="7" t="s">
        <v>2958</v>
      </c>
      <c r="C58" s="7"/>
      <c r="D58" s="53" t="s">
        <v>2959</v>
      </c>
      <c r="E58" s="7"/>
      <c r="F58" s="7"/>
      <c r="G58" s="6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5">
        <v>58.0</v>
      </c>
      <c r="B59" s="7" t="s">
        <v>2796</v>
      </c>
      <c r="C59" s="7"/>
      <c r="D59" s="63" t="s">
        <v>2797</v>
      </c>
      <c r="E59" s="7"/>
      <c r="F59" s="7"/>
      <c r="G59" s="6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5">
        <v>59.0</v>
      </c>
      <c r="B60" s="7" t="s">
        <v>2960</v>
      </c>
      <c r="C60" s="7" t="s">
        <v>2961</v>
      </c>
      <c r="D60" s="63" t="s">
        <v>2962</v>
      </c>
      <c r="E60" s="7">
        <v>3.7069855536E10</v>
      </c>
      <c r="F60" s="7"/>
      <c r="G60" s="6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5">
        <v>60.0</v>
      </c>
      <c r="B61" s="7" t="s">
        <v>2963</v>
      </c>
      <c r="C61" s="7" t="s">
        <v>2964</v>
      </c>
      <c r="D61" s="63" t="s">
        <v>2965</v>
      </c>
      <c r="E61" s="7">
        <v>3.7068654063E10</v>
      </c>
      <c r="F61" s="66" t="s">
        <v>2966</v>
      </c>
      <c r="G61" s="6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5">
        <v>61.0</v>
      </c>
      <c r="B62" s="7" t="s">
        <v>2967</v>
      </c>
      <c r="C62" s="7" t="s">
        <v>2968</v>
      </c>
      <c r="D62" s="63" t="s">
        <v>2969</v>
      </c>
      <c r="E62" s="7">
        <v>3.7060603972E10</v>
      </c>
      <c r="F62" s="66" t="s">
        <v>2970</v>
      </c>
      <c r="G62" s="6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5">
        <v>62.0</v>
      </c>
      <c r="B63" s="7" t="s">
        <v>2971</v>
      </c>
      <c r="C63" s="7" t="s">
        <v>2972</v>
      </c>
      <c r="D63" s="63" t="s">
        <v>2900</v>
      </c>
      <c r="E63" s="7">
        <v>3.7060212559E10</v>
      </c>
      <c r="F63" s="7"/>
      <c r="G63" s="6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5">
        <v>63.0</v>
      </c>
      <c r="B64" s="7" t="s">
        <v>2973</v>
      </c>
      <c r="C64" s="7" t="s">
        <v>2974</v>
      </c>
      <c r="D64" s="53" t="s">
        <v>2975</v>
      </c>
      <c r="E64" s="7">
        <v>3.7063126795E10</v>
      </c>
      <c r="F64" s="66" t="s">
        <v>2976</v>
      </c>
      <c r="G64" s="6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5">
        <v>64.0</v>
      </c>
      <c r="B65" s="7" t="s">
        <v>2977</v>
      </c>
      <c r="C65" s="7" t="s">
        <v>2978</v>
      </c>
      <c r="D65" s="67" t="s">
        <v>2979</v>
      </c>
      <c r="E65" s="7">
        <v>3.7069835782E10</v>
      </c>
      <c r="F65" s="7"/>
      <c r="G65" s="6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5">
        <v>65.0</v>
      </c>
      <c r="B66" s="7" t="s">
        <v>2980</v>
      </c>
      <c r="C66" s="7" t="s">
        <v>2981</v>
      </c>
      <c r="D66" s="67" t="s">
        <v>2982</v>
      </c>
      <c r="E66" s="7">
        <v>3.706988305E10</v>
      </c>
      <c r="F66" s="66" t="s">
        <v>2983</v>
      </c>
      <c r="G66" s="6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5">
        <v>66.0</v>
      </c>
      <c r="B67" s="7" t="s">
        <v>2984</v>
      </c>
      <c r="C67" s="7" t="s">
        <v>2985</v>
      </c>
      <c r="D67" s="67" t="s">
        <v>2986</v>
      </c>
      <c r="E67" s="7"/>
      <c r="F67" s="66" t="s">
        <v>2987</v>
      </c>
      <c r="G67" s="7" t="s">
        <v>2988</v>
      </c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5">
        <v>67.0</v>
      </c>
      <c r="B68" s="7" t="s">
        <v>2989</v>
      </c>
      <c r="C68" s="7" t="s">
        <v>2769</v>
      </c>
      <c r="D68" s="67" t="s">
        <v>2770</v>
      </c>
      <c r="E68" s="7"/>
      <c r="F68" s="66" t="s">
        <v>2990</v>
      </c>
      <c r="G68" s="7" t="s">
        <v>959</v>
      </c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5">
        <v>68.0</v>
      </c>
      <c r="B69" s="7" t="s">
        <v>2991</v>
      </c>
      <c r="C69" s="7"/>
      <c r="D69" s="7" t="s">
        <v>2992</v>
      </c>
      <c r="E69" s="7"/>
      <c r="F69" s="66" t="s">
        <v>2993</v>
      </c>
      <c r="G69" s="7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5">
        <v>69.0</v>
      </c>
      <c r="B70" s="7" t="s">
        <v>2994</v>
      </c>
      <c r="C70" s="212" t="s">
        <v>2894</v>
      </c>
      <c r="D70" s="7" t="s">
        <v>2995</v>
      </c>
      <c r="E70" s="7"/>
      <c r="F70" s="216" t="s">
        <v>2996</v>
      </c>
      <c r="G70" s="7" t="s">
        <v>2997</v>
      </c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5">
        <v>70.0</v>
      </c>
      <c r="B71" s="7" t="s">
        <v>2998</v>
      </c>
      <c r="C71" s="7" t="s">
        <v>2828</v>
      </c>
      <c r="D71" s="7" t="s">
        <v>2829</v>
      </c>
      <c r="E71" s="7"/>
      <c r="F71" s="66" t="s">
        <v>2999</v>
      </c>
      <c r="G71" s="7" t="s">
        <v>1297</v>
      </c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5">
        <v>71.0</v>
      </c>
      <c r="B72" s="7"/>
      <c r="C72" s="7" t="s">
        <v>3000</v>
      </c>
      <c r="D72" s="66" t="s">
        <v>3001</v>
      </c>
      <c r="E72" s="7"/>
      <c r="F72" s="7"/>
      <c r="G72" s="6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12"/>
      <c r="B73" s="12"/>
      <c r="C73" s="12"/>
      <c r="D73" s="73"/>
      <c r="E73" s="12"/>
      <c r="F73" s="12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12"/>
      <c r="B74" s="12"/>
      <c r="C74" s="12"/>
      <c r="D74" s="73"/>
      <c r="E74" s="12"/>
      <c r="F74" s="12"/>
      <c r="G74" s="4"/>
      <c r="H74" s="58"/>
      <c r="I74" s="58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75" t="s">
        <v>0</v>
      </c>
      <c r="B75" s="96"/>
      <c r="C75" s="96" t="s">
        <v>2</v>
      </c>
      <c r="D75" s="96" t="s">
        <v>3</v>
      </c>
      <c r="E75" s="96" t="s">
        <v>4</v>
      </c>
      <c r="F75" s="97" t="s">
        <v>7</v>
      </c>
      <c r="G75" s="96" t="s">
        <v>8</v>
      </c>
      <c r="H75" s="217"/>
      <c r="I75" s="217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ht="15.75" customHeight="1">
      <c r="A76" s="5">
        <v>71.0</v>
      </c>
      <c r="B76" s="7"/>
      <c r="C76" s="7" t="s">
        <v>2773</v>
      </c>
      <c r="D76" s="67" t="s">
        <v>2774</v>
      </c>
      <c r="E76" s="7"/>
      <c r="F76" s="7"/>
      <c r="G76" s="6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5">
        <v>72.0</v>
      </c>
      <c r="B77" s="7"/>
      <c r="C77" s="7" t="s">
        <v>3002</v>
      </c>
      <c r="D77" s="67" t="s">
        <v>3003</v>
      </c>
      <c r="E77" s="7">
        <v>3.7062455268E10</v>
      </c>
      <c r="F77" s="7"/>
      <c r="G77" s="6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5">
        <v>73.0</v>
      </c>
      <c r="B78" s="7"/>
      <c r="C78" s="7" t="s">
        <v>3004</v>
      </c>
      <c r="D78" s="67" t="s">
        <v>3005</v>
      </c>
      <c r="E78" s="7">
        <v>3.7068432983E10</v>
      </c>
      <c r="F78" s="7"/>
      <c r="G78" s="6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5">
        <v>74.0</v>
      </c>
      <c r="B79" s="7"/>
      <c r="C79" s="7" t="s">
        <v>3006</v>
      </c>
      <c r="D79" s="67" t="s">
        <v>3007</v>
      </c>
      <c r="E79" s="7">
        <v>3.7060360036E10</v>
      </c>
      <c r="F79" s="7"/>
      <c r="G79" s="6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5">
        <v>75.0</v>
      </c>
      <c r="B80" s="7"/>
      <c r="C80" s="7" t="s">
        <v>3008</v>
      </c>
      <c r="D80" s="67" t="s">
        <v>3009</v>
      </c>
      <c r="E80" s="7">
        <v>8.6537777E8</v>
      </c>
      <c r="F80" s="7"/>
      <c r="G80" s="6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5">
        <v>76.0</v>
      </c>
      <c r="B81" s="7"/>
      <c r="C81" s="7" t="s">
        <v>3010</v>
      </c>
      <c r="D81" s="67" t="s">
        <v>3011</v>
      </c>
      <c r="E81" s="7"/>
      <c r="F81" s="7"/>
      <c r="G81" s="6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5">
        <v>77.0</v>
      </c>
      <c r="B82" s="105"/>
      <c r="C82" s="105" t="s">
        <v>3012</v>
      </c>
      <c r="D82" s="67" t="s">
        <v>3013</v>
      </c>
      <c r="E82" s="7">
        <v>8.60660726E8</v>
      </c>
      <c r="F82" s="7"/>
      <c r="G82" s="6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218">
        <v>78.0</v>
      </c>
      <c r="B83" s="219" t="s">
        <v>3014</v>
      </c>
      <c r="C83" s="7" t="s">
        <v>1282</v>
      </c>
      <c r="D83" s="220" t="s">
        <v>3015</v>
      </c>
      <c r="E83" s="105"/>
      <c r="F83" s="221" t="s">
        <v>3016</v>
      </c>
      <c r="G83" s="105" t="s">
        <v>3017</v>
      </c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222">
        <v>79.0</v>
      </c>
      <c r="B84" s="129" t="s">
        <v>3018</v>
      </c>
      <c r="C84" s="129" t="s">
        <v>3019</v>
      </c>
      <c r="D84" s="223" t="s">
        <v>3020</v>
      </c>
      <c r="E84" s="223">
        <v>3.7061673866E10</v>
      </c>
      <c r="F84" s="84" t="s">
        <v>3021</v>
      </c>
      <c r="G84" s="107" t="s">
        <v>3022</v>
      </c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5">
        <v>80.0</v>
      </c>
      <c r="B85" s="6" t="s">
        <v>3023</v>
      </c>
      <c r="C85" s="6" t="s">
        <v>3024</v>
      </c>
      <c r="D85" s="79" t="s">
        <v>2766</v>
      </c>
      <c r="E85" s="6">
        <v>3.7065217268E10</v>
      </c>
      <c r="F85" s="79" t="s">
        <v>2767</v>
      </c>
      <c r="G85" s="6" t="s">
        <v>3025</v>
      </c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5">
        <v>81.0</v>
      </c>
      <c r="B86" s="83" t="s">
        <v>3026</v>
      </c>
      <c r="C86" s="83" t="s">
        <v>3027</v>
      </c>
      <c r="D86" s="84" t="s">
        <v>3028</v>
      </c>
      <c r="E86" s="4">
        <v>3.706003341E10</v>
      </c>
      <c r="F86" s="79" t="s">
        <v>3029</v>
      </c>
      <c r="G86" s="6" t="s">
        <v>3030</v>
      </c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16">
        <v>82.0</v>
      </c>
      <c r="B87" s="85" t="s">
        <v>3031</v>
      </c>
      <c r="C87" s="85" t="s">
        <v>3032</v>
      </c>
      <c r="D87" s="86" t="s">
        <v>3033</v>
      </c>
      <c r="E87" s="85" t="s">
        <v>3034</v>
      </c>
      <c r="F87" s="224" t="s">
        <v>3035</v>
      </c>
      <c r="G87" s="6"/>
      <c r="H87" s="25" t="s">
        <v>3036</v>
      </c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16">
        <v>83.0</v>
      </c>
      <c r="B88" s="85" t="s">
        <v>3037</v>
      </c>
      <c r="C88" s="85" t="s">
        <v>2813</v>
      </c>
      <c r="D88" s="86" t="s">
        <v>3038</v>
      </c>
      <c r="E88" s="85" t="s">
        <v>3039</v>
      </c>
      <c r="F88" s="224" t="s">
        <v>3040</v>
      </c>
      <c r="G88" s="6"/>
      <c r="H88" s="25" t="s">
        <v>3041</v>
      </c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16">
        <v>84.0</v>
      </c>
      <c r="B89" s="85" t="s">
        <v>2936</v>
      </c>
      <c r="C89" s="85" t="s">
        <v>3042</v>
      </c>
      <c r="D89" s="86" t="s">
        <v>2937</v>
      </c>
      <c r="E89" s="85" t="s">
        <v>3043</v>
      </c>
      <c r="F89" s="224" t="s">
        <v>3044</v>
      </c>
      <c r="G89" s="6"/>
      <c r="H89" s="25" t="s">
        <v>3045</v>
      </c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16">
        <v>85.0</v>
      </c>
      <c r="B90" s="225" t="s">
        <v>3046</v>
      </c>
      <c r="C90" s="27" t="s">
        <v>3047</v>
      </c>
      <c r="D90" s="86" t="s">
        <v>3048</v>
      </c>
      <c r="E90" s="85" t="s">
        <v>3049</v>
      </c>
      <c r="F90" s="224" t="s">
        <v>3050</v>
      </c>
      <c r="G90" s="6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16">
        <v>86.0</v>
      </c>
      <c r="B91" s="27" t="s">
        <v>3051</v>
      </c>
      <c r="C91" s="7"/>
      <c r="D91" s="226" t="s">
        <v>3052</v>
      </c>
      <c r="E91" s="119" t="s">
        <v>3053</v>
      </c>
      <c r="F91" s="224" t="s">
        <v>3054</v>
      </c>
      <c r="G91" s="6"/>
      <c r="H91" s="227" t="s">
        <v>3055</v>
      </c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16">
        <v>87.0</v>
      </c>
      <c r="B92" s="228" t="s">
        <v>3056</v>
      </c>
      <c r="C92" s="229" t="s">
        <v>3057</v>
      </c>
      <c r="D92" s="228" t="s">
        <v>3058</v>
      </c>
      <c r="E92" s="228" t="s">
        <v>3059</v>
      </c>
      <c r="F92" s="224" t="s">
        <v>3060</v>
      </c>
      <c r="G92" s="7"/>
      <c r="H92" s="228" t="s">
        <v>3061</v>
      </c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ht="15.75" customHeight="1">
      <c r="A93" s="16">
        <v>89.0</v>
      </c>
      <c r="B93" s="48" t="s">
        <v>3062</v>
      </c>
      <c r="C93" s="48" t="s">
        <v>3063</v>
      </c>
      <c r="D93" s="230" t="s">
        <v>3064</v>
      </c>
      <c r="E93" s="126" t="s">
        <v>3065</v>
      </c>
      <c r="F93" s="224" t="s">
        <v>3066</v>
      </c>
      <c r="G93" s="6"/>
      <c r="H93" s="231" t="s">
        <v>3067</v>
      </c>
      <c r="I93" s="219"/>
      <c r="J93" s="219"/>
      <c r="K93" s="219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5.75" customHeight="1">
      <c r="A94" s="16">
        <v>90.0</v>
      </c>
      <c r="B94" s="17" t="s">
        <v>3068</v>
      </c>
      <c r="C94" s="17" t="s">
        <v>3069</v>
      </c>
      <c r="D94" s="21" t="s">
        <v>3070</v>
      </c>
      <c r="E94" s="126" t="s">
        <v>3071</v>
      </c>
      <c r="F94" s="224" t="s">
        <v>3072</v>
      </c>
      <c r="G94" s="6"/>
      <c r="H94" s="118" t="s">
        <v>3073</v>
      </c>
      <c r="I94" s="12"/>
      <c r="J94" s="12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16">
        <v>91.0</v>
      </c>
      <c r="B95" s="17" t="s">
        <v>3074</v>
      </c>
      <c r="C95" s="17" t="s">
        <v>2813</v>
      </c>
      <c r="D95" s="22" t="s">
        <v>3038</v>
      </c>
      <c r="E95" s="85" t="s">
        <v>3075</v>
      </c>
      <c r="F95" s="224" t="s">
        <v>3076</v>
      </c>
      <c r="G95" s="6"/>
      <c r="H95" s="25" t="s">
        <v>3077</v>
      </c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16">
        <v>92.0</v>
      </c>
      <c r="B96" s="232" t="s">
        <v>3078</v>
      </c>
      <c r="C96" s="7"/>
      <c r="D96" s="233" t="s">
        <v>3079</v>
      </c>
      <c r="E96" s="234" t="s">
        <v>3080</v>
      </c>
      <c r="F96" s="224" t="s">
        <v>3081</v>
      </c>
      <c r="G96" s="232"/>
      <c r="H96" s="25" t="s">
        <v>3082</v>
      </c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12"/>
      <c r="B97" s="12"/>
      <c r="C97" s="12"/>
      <c r="D97" s="235"/>
      <c r="E97" s="12"/>
      <c r="F97" s="12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12"/>
      <c r="B98" s="12"/>
      <c r="C98" s="12"/>
      <c r="D98" s="73"/>
      <c r="E98" s="12"/>
      <c r="F98" s="12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12"/>
      <c r="B99" s="12"/>
      <c r="C99" s="12"/>
      <c r="D99" s="73"/>
      <c r="E99" s="12"/>
      <c r="F99" s="12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12"/>
      <c r="B100" s="12"/>
      <c r="C100" s="12"/>
      <c r="D100" s="73"/>
      <c r="E100" s="12"/>
      <c r="F100" s="12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12"/>
      <c r="B101" s="12"/>
      <c r="C101" s="12"/>
      <c r="D101" s="73"/>
      <c r="E101" s="12"/>
      <c r="F101" s="12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12"/>
      <c r="B102" s="88" t="s">
        <v>3083</v>
      </c>
      <c r="C102" s="12"/>
      <c r="D102" s="73"/>
      <c r="E102" s="12"/>
      <c r="F102" s="12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12"/>
      <c r="B103" s="12"/>
      <c r="C103" s="12"/>
      <c r="D103" s="73"/>
      <c r="E103" s="12"/>
      <c r="F103" s="12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12"/>
      <c r="B104" s="12"/>
      <c r="C104" s="12"/>
      <c r="D104" s="73"/>
      <c r="E104" s="12"/>
      <c r="F104" s="12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12"/>
      <c r="B105" s="12"/>
      <c r="C105" s="12"/>
      <c r="D105" s="73"/>
      <c r="E105" s="12"/>
      <c r="F105" s="12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12"/>
      <c r="B106" s="12"/>
      <c r="C106" s="12"/>
      <c r="D106" s="73"/>
      <c r="E106" s="12"/>
      <c r="F106" s="12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12"/>
      <c r="B107" s="12"/>
      <c r="C107" s="12"/>
      <c r="D107" s="73"/>
      <c r="E107" s="12"/>
      <c r="F107" s="12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12"/>
      <c r="B108" s="12"/>
      <c r="C108" s="12"/>
      <c r="D108" s="73"/>
      <c r="E108" s="12"/>
      <c r="F108" s="12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12"/>
      <c r="B109" s="12"/>
      <c r="C109" s="12"/>
      <c r="D109" s="73"/>
      <c r="E109" s="12"/>
      <c r="F109" s="12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12"/>
      <c r="B110" s="12"/>
      <c r="C110" s="12"/>
      <c r="D110" s="73"/>
      <c r="E110" s="12"/>
      <c r="F110" s="12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12"/>
      <c r="B111" s="12"/>
      <c r="C111" s="12"/>
      <c r="D111" s="73"/>
      <c r="E111" s="12"/>
      <c r="F111" s="12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12"/>
      <c r="B112" s="12"/>
      <c r="C112" s="12"/>
      <c r="D112" s="73"/>
      <c r="E112" s="12"/>
      <c r="F112" s="12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12"/>
      <c r="B113" s="12"/>
      <c r="C113" s="12"/>
      <c r="D113" s="73"/>
      <c r="E113" s="12"/>
      <c r="F113" s="12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12"/>
      <c r="B114" s="12"/>
      <c r="C114" s="12"/>
      <c r="D114" s="73"/>
      <c r="E114" s="12"/>
      <c r="F114" s="12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12"/>
      <c r="B115" s="12"/>
      <c r="C115" s="12"/>
      <c r="D115" s="73"/>
      <c r="E115" s="12"/>
      <c r="F115" s="12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12"/>
      <c r="B116" s="12"/>
      <c r="C116" s="12"/>
      <c r="D116" s="73"/>
      <c r="E116" s="12"/>
      <c r="F116" s="12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12"/>
      <c r="B117" s="12"/>
      <c r="C117" s="12"/>
      <c r="D117" s="73"/>
      <c r="E117" s="12"/>
      <c r="F117" s="12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12"/>
      <c r="B118" s="12"/>
      <c r="C118" s="12"/>
      <c r="D118" s="73"/>
      <c r="E118" s="12"/>
      <c r="F118" s="12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12"/>
      <c r="B119" s="12"/>
      <c r="C119" s="12"/>
      <c r="D119" s="73"/>
      <c r="E119" s="12"/>
      <c r="F119" s="12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12"/>
      <c r="B120" s="12"/>
      <c r="C120" s="12"/>
      <c r="D120" s="73"/>
      <c r="E120" s="12"/>
      <c r="F120" s="12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12"/>
      <c r="B121" s="12"/>
      <c r="C121" s="12"/>
      <c r="D121" s="73"/>
      <c r="E121" s="12"/>
      <c r="F121" s="12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12"/>
      <c r="B122" s="12"/>
      <c r="C122" s="12"/>
      <c r="D122" s="73"/>
      <c r="E122" s="12"/>
      <c r="F122" s="12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12"/>
      <c r="B123" s="12"/>
      <c r="C123" s="12"/>
      <c r="D123" s="73"/>
      <c r="E123" s="12"/>
      <c r="F123" s="12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12"/>
      <c r="B124" s="12"/>
      <c r="C124" s="12"/>
      <c r="D124" s="73"/>
      <c r="E124" s="12"/>
      <c r="F124" s="12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12"/>
      <c r="B125" s="12"/>
      <c r="C125" s="12"/>
      <c r="D125" s="73"/>
      <c r="E125" s="12"/>
      <c r="F125" s="12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12"/>
      <c r="B126" s="12"/>
      <c r="C126" s="12"/>
      <c r="D126" s="73"/>
      <c r="E126" s="12"/>
      <c r="F126" s="12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12"/>
      <c r="B127" s="12"/>
      <c r="C127" s="12"/>
      <c r="D127" s="73"/>
      <c r="E127" s="12"/>
      <c r="F127" s="12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12"/>
      <c r="B128" s="12"/>
      <c r="C128" s="12"/>
      <c r="D128" s="73"/>
      <c r="E128" s="12"/>
      <c r="F128" s="12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12"/>
      <c r="B129" s="12"/>
      <c r="C129" s="12"/>
      <c r="D129" s="73"/>
      <c r="E129" s="12"/>
      <c r="F129" s="12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12"/>
      <c r="B130" s="12"/>
      <c r="C130" s="12"/>
      <c r="D130" s="73"/>
      <c r="E130" s="12"/>
      <c r="F130" s="12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12"/>
      <c r="B131" s="12"/>
      <c r="C131" s="12"/>
      <c r="D131" s="12"/>
      <c r="E131" s="12"/>
      <c r="F131" s="12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12"/>
      <c r="B132" s="12"/>
      <c r="C132" s="12"/>
      <c r="D132" s="12"/>
      <c r="E132" s="12"/>
      <c r="F132" s="12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12"/>
      <c r="B133" s="12"/>
      <c r="C133" s="12"/>
      <c r="D133" s="12"/>
      <c r="E133" s="12"/>
      <c r="F133" s="12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12"/>
      <c r="B134" s="12"/>
      <c r="C134" s="12"/>
      <c r="D134" s="12"/>
      <c r="E134" s="12"/>
      <c r="F134" s="12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12"/>
      <c r="B135" s="12"/>
      <c r="C135" s="12"/>
      <c r="D135" s="12"/>
      <c r="E135" s="12"/>
      <c r="F135" s="12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12"/>
      <c r="B136" s="12"/>
      <c r="C136" s="12"/>
      <c r="D136" s="73"/>
      <c r="E136" s="12"/>
      <c r="F136" s="12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12"/>
      <c r="B137" s="12"/>
      <c r="C137" s="12"/>
      <c r="D137" s="12"/>
      <c r="E137" s="12"/>
      <c r="F137" s="12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12"/>
      <c r="B138" s="12"/>
      <c r="C138" s="12"/>
      <c r="D138" s="12"/>
      <c r="E138" s="12"/>
      <c r="F138" s="12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12"/>
      <c r="B139" s="12"/>
      <c r="C139" s="12"/>
      <c r="D139" s="12"/>
      <c r="E139" s="12"/>
      <c r="F139" s="12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12"/>
      <c r="B140" s="12"/>
      <c r="C140" s="12"/>
      <c r="D140" s="73"/>
      <c r="E140" s="12"/>
      <c r="F140" s="12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12"/>
      <c r="B141" s="12"/>
      <c r="C141" s="12"/>
      <c r="D141" s="12"/>
      <c r="E141" s="12"/>
      <c r="F141" s="12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12"/>
      <c r="B142" s="12"/>
      <c r="C142" s="12"/>
      <c r="D142" s="12"/>
      <c r="E142" s="12"/>
      <c r="F142" s="12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12"/>
      <c r="B143" s="12"/>
      <c r="C143" s="12"/>
      <c r="D143" s="12"/>
      <c r="E143" s="12"/>
      <c r="F143" s="12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12"/>
      <c r="B144" s="12"/>
      <c r="C144" s="12"/>
      <c r="D144" s="73"/>
      <c r="E144" s="12"/>
      <c r="F144" s="12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12"/>
      <c r="B145" s="12"/>
      <c r="C145" s="12"/>
      <c r="D145" s="73"/>
      <c r="E145" s="12"/>
      <c r="F145" s="12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12"/>
      <c r="B146" s="12"/>
      <c r="C146" s="12"/>
      <c r="D146" s="12"/>
      <c r="E146" s="12"/>
      <c r="F146" s="12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12"/>
      <c r="B147" s="12"/>
      <c r="C147" s="12"/>
      <c r="D147" s="12"/>
      <c r="E147" s="12"/>
      <c r="F147" s="12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12"/>
      <c r="B148" s="12"/>
      <c r="C148" s="12"/>
      <c r="D148" s="73"/>
      <c r="E148" s="12"/>
      <c r="F148" s="12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12"/>
      <c r="B149" s="12"/>
      <c r="C149" s="12"/>
      <c r="D149" s="12"/>
      <c r="E149" s="12"/>
      <c r="F149" s="12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12"/>
      <c r="B150" s="12"/>
      <c r="C150" s="12"/>
      <c r="D150" s="73"/>
      <c r="E150" s="12"/>
      <c r="F150" s="12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12"/>
      <c r="B151" s="12"/>
      <c r="C151" s="12"/>
      <c r="D151" s="12"/>
      <c r="E151" s="12"/>
      <c r="F151" s="12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12"/>
      <c r="B152" s="12"/>
      <c r="C152" s="12"/>
      <c r="D152" s="73"/>
      <c r="E152" s="12"/>
      <c r="F152" s="12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12"/>
      <c r="B153" s="12"/>
      <c r="C153" s="12"/>
      <c r="D153" s="73"/>
      <c r="E153" s="12"/>
      <c r="F153" s="12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12"/>
      <c r="B154" s="12"/>
      <c r="C154" s="12"/>
      <c r="D154" s="12"/>
      <c r="E154" s="12"/>
      <c r="F154" s="12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12"/>
      <c r="B155" s="12"/>
      <c r="C155" s="12"/>
      <c r="D155" s="12"/>
      <c r="E155" s="12"/>
      <c r="F155" s="12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12"/>
      <c r="B156" s="12"/>
      <c r="C156" s="12"/>
      <c r="D156" s="73"/>
      <c r="E156" s="12"/>
      <c r="F156" s="12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12"/>
      <c r="B157" s="12"/>
      <c r="C157" s="12"/>
      <c r="D157" s="12"/>
      <c r="E157" s="12"/>
      <c r="F157" s="12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12"/>
      <c r="B158" s="12"/>
      <c r="C158" s="12"/>
      <c r="D158" s="12"/>
      <c r="E158" s="12"/>
      <c r="F158" s="12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12"/>
      <c r="B159" s="12"/>
      <c r="C159" s="12"/>
      <c r="D159" s="12"/>
      <c r="E159" s="12"/>
      <c r="F159" s="12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12"/>
      <c r="B160" s="12"/>
      <c r="C160" s="12"/>
      <c r="D160" s="12"/>
      <c r="E160" s="12"/>
      <c r="F160" s="12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12"/>
      <c r="B161" s="12"/>
      <c r="C161" s="12"/>
      <c r="D161" s="73"/>
      <c r="E161" s="12"/>
      <c r="F161" s="12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12"/>
      <c r="B162" s="12"/>
      <c r="C162" s="12"/>
      <c r="D162" s="12"/>
      <c r="E162" s="12"/>
      <c r="F162" s="12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12"/>
      <c r="B163" s="12"/>
      <c r="C163" s="12"/>
      <c r="D163" s="73"/>
      <c r="E163" s="12"/>
      <c r="F163" s="12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12"/>
      <c r="B164" s="12"/>
      <c r="C164" s="12"/>
      <c r="D164" s="73"/>
      <c r="E164" s="12"/>
      <c r="F164" s="12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12"/>
      <c r="B165" s="12"/>
      <c r="C165" s="12"/>
      <c r="D165" s="73"/>
      <c r="E165" s="12"/>
      <c r="F165" s="12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12"/>
      <c r="B166" s="12"/>
      <c r="C166" s="12"/>
      <c r="D166" s="73"/>
      <c r="E166" s="12"/>
      <c r="F166" s="12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12"/>
      <c r="B167" s="12"/>
      <c r="C167" s="12"/>
      <c r="D167" s="12"/>
      <c r="E167" s="12"/>
      <c r="F167" s="12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12"/>
      <c r="B168" s="12"/>
      <c r="C168" s="12"/>
      <c r="D168" s="73"/>
      <c r="E168" s="12"/>
      <c r="F168" s="12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12"/>
      <c r="B169" s="12"/>
      <c r="C169" s="12"/>
      <c r="D169" s="73"/>
      <c r="E169" s="12"/>
      <c r="F169" s="12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12"/>
      <c r="B170" s="12"/>
      <c r="C170" s="12"/>
      <c r="D170" s="73"/>
      <c r="E170" s="12"/>
      <c r="F170" s="12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12"/>
      <c r="B171" s="12"/>
      <c r="C171" s="12"/>
      <c r="D171" s="73"/>
      <c r="E171" s="12"/>
      <c r="F171" s="12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12"/>
      <c r="B172" s="12"/>
      <c r="C172" s="12"/>
      <c r="D172" s="73"/>
      <c r="E172" s="12"/>
      <c r="F172" s="12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12"/>
      <c r="B173" s="12"/>
      <c r="C173" s="12"/>
      <c r="D173" s="73"/>
      <c r="E173" s="12"/>
      <c r="F173" s="12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12"/>
      <c r="B174" s="12"/>
      <c r="C174" s="12"/>
      <c r="D174" s="73"/>
      <c r="E174" s="12"/>
      <c r="F174" s="12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12"/>
      <c r="B175" s="12"/>
      <c r="C175" s="12"/>
      <c r="D175" s="73"/>
      <c r="E175" s="12"/>
      <c r="F175" s="12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12"/>
      <c r="B176" s="12"/>
      <c r="C176" s="12"/>
      <c r="D176" s="73"/>
      <c r="E176" s="12"/>
      <c r="F176" s="12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12"/>
      <c r="B177" s="12"/>
      <c r="C177" s="12"/>
      <c r="D177" s="73"/>
      <c r="E177" s="12"/>
      <c r="F177" s="12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12"/>
      <c r="B178" s="12"/>
      <c r="C178" s="12"/>
      <c r="D178" s="73"/>
      <c r="E178" s="12"/>
      <c r="F178" s="12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12"/>
      <c r="B179" s="12"/>
      <c r="C179" s="12"/>
      <c r="D179" s="73"/>
      <c r="E179" s="12"/>
      <c r="F179" s="12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12"/>
      <c r="B180" s="12"/>
      <c r="C180" s="12"/>
      <c r="D180" s="12"/>
      <c r="E180" s="12"/>
      <c r="F180" s="12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12"/>
      <c r="B181" s="12"/>
      <c r="C181" s="12"/>
      <c r="D181" s="12"/>
      <c r="E181" s="12"/>
      <c r="F181" s="12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12"/>
      <c r="B182" s="12"/>
      <c r="C182" s="12"/>
      <c r="D182" s="12"/>
      <c r="E182" s="12"/>
      <c r="F182" s="12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12"/>
      <c r="B183" s="12"/>
      <c r="C183" s="12"/>
      <c r="D183" s="12"/>
      <c r="E183" s="12"/>
      <c r="F183" s="12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12"/>
      <c r="B184" s="12"/>
      <c r="C184" s="12"/>
      <c r="D184" s="73"/>
      <c r="E184" s="12"/>
      <c r="F184" s="12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12"/>
      <c r="B185" s="12"/>
      <c r="C185" s="12"/>
      <c r="D185" s="73"/>
      <c r="E185" s="12"/>
      <c r="F185" s="12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12"/>
      <c r="B186" s="12"/>
      <c r="C186" s="12"/>
      <c r="D186" s="73"/>
      <c r="E186" s="12"/>
      <c r="F186" s="12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12"/>
      <c r="B187" s="12"/>
      <c r="C187" s="12"/>
      <c r="D187" s="12"/>
      <c r="E187" s="12"/>
      <c r="F187" s="12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12"/>
      <c r="B188" s="12"/>
      <c r="C188" s="12"/>
      <c r="D188" s="73"/>
      <c r="E188" s="12"/>
      <c r="F188" s="12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12"/>
      <c r="B189" s="12"/>
      <c r="C189" s="12"/>
      <c r="D189" s="73"/>
      <c r="E189" s="12"/>
      <c r="F189" s="12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12"/>
      <c r="B190" s="12"/>
      <c r="C190" s="12"/>
      <c r="D190" s="12"/>
      <c r="E190" s="12"/>
      <c r="F190" s="12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12"/>
      <c r="B191" s="12"/>
      <c r="C191" s="12"/>
      <c r="D191" s="73"/>
      <c r="E191" s="12"/>
      <c r="F191" s="12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12"/>
      <c r="B192" s="12"/>
      <c r="C192" s="12"/>
      <c r="D192" s="12"/>
      <c r="E192" s="12"/>
      <c r="F192" s="12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12"/>
      <c r="B193" s="12"/>
      <c r="C193" s="12"/>
      <c r="D193" s="12"/>
      <c r="E193" s="12"/>
      <c r="F193" s="12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12"/>
      <c r="B194" s="12"/>
      <c r="C194" s="12"/>
      <c r="D194" s="12"/>
      <c r="E194" s="12"/>
      <c r="F194" s="12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12"/>
      <c r="B195" s="12"/>
      <c r="C195" s="12"/>
      <c r="D195" s="12"/>
      <c r="E195" s="12"/>
      <c r="F195" s="12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12"/>
      <c r="B196" s="12"/>
      <c r="C196" s="12"/>
      <c r="D196" s="12"/>
      <c r="E196" s="12"/>
      <c r="F196" s="12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12"/>
      <c r="B197" s="12"/>
      <c r="C197" s="12"/>
      <c r="D197" s="73"/>
      <c r="E197" s="12"/>
      <c r="F197" s="12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12"/>
      <c r="B198" s="12"/>
      <c r="C198" s="12"/>
      <c r="D198" s="12"/>
      <c r="E198" s="12"/>
      <c r="F198" s="12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12"/>
      <c r="B199" s="12"/>
      <c r="C199" s="12"/>
      <c r="D199" s="12"/>
      <c r="E199" s="12"/>
      <c r="F199" s="12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12"/>
      <c r="B200" s="12"/>
      <c r="C200" s="12"/>
      <c r="D200" s="73"/>
      <c r="E200" s="12"/>
      <c r="F200" s="12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12"/>
      <c r="B201" s="12"/>
      <c r="C201" s="12"/>
      <c r="D201" s="12"/>
      <c r="E201" s="12"/>
      <c r="F201" s="12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12"/>
      <c r="B202" s="12"/>
      <c r="C202" s="12"/>
      <c r="D202" s="12"/>
      <c r="E202" s="12"/>
      <c r="F202" s="12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12"/>
      <c r="B203" s="12"/>
      <c r="C203" s="12"/>
      <c r="D203" s="73"/>
      <c r="E203" s="12"/>
      <c r="F203" s="12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12"/>
      <c r="B204" s="12"/>
      <c r="C204" s="12"/>
      <c r="D204" s="73"/>
      <c r="E204" s="12"/>
      <c r="F204" s="12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12"/>
      <c r="B205" s="12"/>
      <c r="C205" s="12"/>
      <c r="D205" s="12"/>
      <c r="E205" s="12"/>
      <c r="F205" s="12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12"/>
      <c r="B206" s="12"/>
      <c r="C206" s="12"/>
      <c r="D206" s="73"/>
      <c r="E206" s="12"/>
      <c r="F206" s="12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12"/>
      <c r="B207" s="12"/>
      <c r="C207" s="12"/>
      <c r="D207" s="73"/>
      <c r="E207" s="12"/>
      <c r="F207" s="12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12"/>
      <c r="B208" s="12"/>
      <c r="C208" s="12"/>
      <c r="D208" s="73"/>
      <c r="E208" s="12"/>
      <c r="F208" s="12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12"/>
      <c r="B209" s="12"/>
      <c r="C209" s="12"/>
      <c r="D209" s="73"/>
      <c r="E209" s="12"/>
      <c r="F209" s="12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12"/>
      <c r="B210" s="12"/>
      <c r="C210" s="12"/>
      <c r="D210" s="73"/>
      <c r="E210" s="12"/>
      <c r="F210" s="12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12"/>
      <c r="B211" s="12"/>
      <c r="C211" s="12"/>
      <c r="D211" s="12"/>
      <c r="E211" s="12"/>
      <c r="F211" s="12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12"/>
      <c r="B212" s="12"/>
      <c r="C212" s="12"/>
      <c r="D212" s="12"/>
      <c r="E212" s="12"/>
      <c r="F212" s="12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12"/>
      <c r="B213" s="12"/>
      <c r="C213" s="12"/>
      <c r="D213" s="12"/>
      <c r="E213" s="12"/>
      <c r="F213" s="12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12"/>
      <c r="B214" s="12"/>
      <c r="C214" s="12"/>
      <c r="D214" s="12"/>
      <c r="E214" s="12"/>
      <c r="F214" s="12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12"/>
      <c r="B215" s="12"/>
      <c r="C215" s="12"/>
      <c r="D215" s="73"/>
      <c r="E215" s="12"/>
      <c r="F215" s="12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12"/>
      <c r="B216" s="12"/>
      <c r="C216" s="12"/>
      <c r="D216" s="73"/>
      <c r="E216" s="12"/>
      <c r="F216" s="12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12"/>
      <c r="B217" s="12"/>
      <c r="C217" s="12"/>
      <c r="D217" s="12"/>
      <c r="E217" s="12"/>
      <c r="F217" s="12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12"/>
      <c r="B218" s="12"/>
      <c r="C218" s="12"/>
      <c r="D218" s="12"/>
      <c r="E218" s="12"/>
      <c r="F218" s="12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12"/>
      <c r="B219" s="12"/>
      <c r="C219" s="12"/>
      <c r="D219" s="73"/>
      <c r="E219" s="12"/>
      <c r="F219" s="12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12"/>
      <c r="B220" s="12"/>
      <c r="C220" s="12"/>
      <c r="D220" s="73"/>
      <c r="E220" s="12"/>
      <c r="F220" s="12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12"/>
      <c r="B221" s="12"/>
      <c r="C221" s="12"/>
      <c r="D221" s="73"/>
      <c r="E221" s="12"/>
      <c r="F221" s="12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12"/>
      <c r="B222" s="12"/>
      <c r="C222" s="93"/>
      <c r="D222" s="12"/>
      <c r="E222" s="12"/>
      <c r="F222" s="12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12"/>
      <c r="B223" s="12"/>
      <c r="C223" s="93"/>
      <c r="D223" s="12"/>
      <c r="E223" s="12"/>
      <c r="F223" s="12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12"/>
      <c r="B224" s="12"/>
      <c r="C224" s="93"/>
      <c r="D224" s="12"/>
      <c r="E224" s="12"/>
      <c r="F224" s="12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12"/>
      <c r="B225" s="12"/>
      <c r="C225" s="12"/>
      <c r="D225" s="12"/>
      <c r="E225" s="12"/>
      <c r="F225" s="12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12"/>
      <c r="B226" s="12"/>
      <c r="C226" s="12"/>
      <c r="D226" s="12"/>
      <c r="E226" s="12"/>
      <c r="F226" s="12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12"/>
      <c r="B227" s="12"/>
      <c r="C227" s="12"/>
      <c r="D227" s="12"/>
      <c r="E227" s="12"/>
      <c r="F227" s="12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12"/>
      <c r="B228" s="12"/>
      <c r="C228" s="12"/>
      <c r="D228" s="12"/>
      <c r="E228" s="12"/>
      <c r="F228" s="12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12"/>
      <c r="B229" s="12"/>
      <c r="C229" s="93"/>
      <c r="D229" s="12"/>
      <c r="E229" s="12"/>
      <c r="F229" s="12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12"/>
      <c r="B230" s="12"/>
      <c r="C230" s="12"/>
      <c r="D230" s="73"/>
      <c r="E230" s="12"/>
      <c r="F230" s="12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12"/>
      <c r="B231" s="12"/>
      <c r="C231" s="12"/>
      <c r="D231" s="12"/>
      <c r="E231" s="12"/>
      <c r="F231" s="12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12"/>
      <c r="B232" s="12"/>
      <c r="C232" s="12"/>
      <c r="D232" s="12"/>
      <c r="E232" s="12"/>
      <c r="F232" s="12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12"/>
      <c r="B233" s="12"/>
      <c r="C233" s="93"/>
      <c r="D233" s="12"/>
      <c r="E233" s="12"/>
      <c r="F233" s="12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12"/>
      <c r="B234" s="12"/>
      <c r="C234" s="12"/>
      <c r="D234" s="12"/>
      <c r="E234" s="12"/>
      <c r="F234" s="12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12"/>
      <c r="B235" s="12"/>
      <c r="C235" s="12"/>
      <c r="D235" s="12"/>
      <c r="E235" s="12"/>
      <c r="F235" s="12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12"/>
      <c r="B236" s="12"/>
      <c r="C236" s="12"/>
      <c r="D236" s="12"/>
      <c r="E236" s="12"/>
      <c r="F236" s="12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12"/>
      <c r="B237" s="12"/>
      <c r="C237" s="12"/>
      <c r="D237" s="12"/>
      <c r="E237" s="12"/>
      <c r="F237" s="12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12"/>
      <c r="B238" s="12"/>
      <c r="C238" s="12"/>
      <c r="D238" s="12"/>
      <c r="E238" s="12"/>
      <c r="F238" s="12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12"/>
      <c r="B239" s="12"/>
      <c r="C239" s="12"/>
      <c r="D239" s="12"/>
      <c r="E239" s="12"/>
      <c r="F239" s="12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12"/>
      <c r="B240" s="12"/>
      <c r="C240" s="12"/>
      <c r="D240" s="12"/>
      <c r="E240" s="12"/>
      <c r="F240" s="12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12"/>
      <c r="B241" s="12"/>
      <c r="C241" s="12"/>
      <c r="D241" s="12"/>
      <c r="E241" s="12"/>
      <c r="F241" s="12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12"/>
      <c r="B242" s="12"/>
      <c r="C242" s="12"/>
      <c r="D242" s="12"/>
      <c r="E242" s="12"/>
      <c r="F242" s="12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12"/>
      <c r="B243" s="12"/>
      <c r="C243" s="12"/>
      <c r="D243" s="12"/>
      <c r="E243" s="12"/>
      <c r="F243" s="12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12"/>
      <c r="B244" s="12"/>
      <c r="C244" s="12"/>
      <c r="D244" s="12"/>
      <c r="E244" s="12"/>
      <c r="F244" s="12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12"/>
      <c r="B245" s="12"/>
      <c r="C245" s="12"/>
      <c r="D245" s="12"/>
      <c r="E245" s="12"/>
      <c r="F245" s="12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12"/>
      <c r="B246" s="12"/>
      <c r="C246" s="12"/>
      <c r="D246" s="12"/>
      <c r="E246" s="12"/>
      <c r="F246" s="12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12"/>
      <c r="B247" s="12"/>
      <c r="C247" s="12"/>
      <c r="D247" s="12"/>
      <c r="E247" s="12"/>
      <c r="F247" s="12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12"/>
      <c r="B248" s="12"/>
      <c r="C248" s="12"/>
      <c r="D248" s="12"/>
      <c r="E248" s="12"/>
      <c r="F248" s="12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12"/>
      <c r="B249" s="12"/>
      <c r="C249" s="12"/>
      <c r="D249" s="12"/>
      <c r="E249" s="12"/>
      <c r="F249" s="12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12"/>
      <c r="B250" s="12"/>
      <c r="C250" s="12"/>
      <c r="D250" s="12"/>
      <c r="E250" s="12"/>
      <c r="F250" s="12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12"/>
      <c r="B251" s="12"/>
      <c r="C251" s="12"/>
      <c r="D251" s="12"/>
      <c r="E251" s="12"/>
      <c r="F251" s="12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12"/>
      <c r="B252" s="12"/>
      <c r="C252" s="12"/>
      <c r="D252" s="12"/>
      <c r="E252" s="12"/>
      <c r="F252" s="12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12"/>
      <c r="B253" s="12"/>
      <c r="C253" s="12"/>
      <c r="D253" s="12"/>
      <c r="E253" s="12"/>
      <c r="F253" s="12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12"/>
      <c r="B254" s="12"/>
      <c r="C254" s="12"/>
      <c r="D254" s="12"/>
      <c r="E254" s="12"/>
      <c r="F254" s="12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12"/>
      <c r="B255" s="12"/>
      <c r="C255" s="12"/>
      <c r="D255" s="12"/>
      <c r="E255" s="12"/>
      <c r="F255" s="12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12"/>
      <c r="B256" s="12"/>
      <c r="C256" s="12"/>
      <c r="D256" s="12"/>
      <c r="E256" s="12"/>
      <c r="F256" s="12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12"/>
      <c r="B257" s="12"/>
      <c r="C257" s="12"/>
      <c r="D257" s="12"/>
      <c r="E257" s="12"/>
      <c r="F257" s="12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12"/>
      <c r="B258" s="12"/>
      <c r="C258" s="12"/>
      <c r="D258" s="12"/>
      <c r="E258" s="12"/>
      <c r="F258" s="12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12"/>
      <c r="B259" s="12"/>
      <c r="C259" s="12"/>
      <c r="D259" s="12"/>
      <c r="E259" s="12"/>
      <c r="F259" s="12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12"/>
      <c r="B260" s="12"/>
      <c r="C260" s="12"/>
      <c r="D260" s="12"/>
      <c r="E260" s="12"/>
      <c r="F260" s="12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12"/>
      <c r="B261" s="12"/>
      <c r="C261" s="12"/>
      <c r="D261" s="12"/>
      <c r="E261" s="12"/>
      <c r="F261" s="12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12"/>
      <c r="B262" s="12"/>
      <c r="C262" s="12"/>
      <c r="D262" s="94"/>
      <c r="E262" s="12"/>
      <c r="F262" s="12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12"/>
      <c r="B263" s="12"/>
      <c r="C263" s="12"/>
      <c r="D263" s="12"/>
      <c r="E263" s="12"/>
      <c r="F263" s="12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12"/>
      <c r="B264" s="12"/>
      <c r="C264" s="12"/>
      <c r="D264" s="12"/>
      <c r="E264" s="12"/>
      <c r="F264" s="12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12"/>
      <c r="B265" s="12"/>
      <c r="C265" s="12"/>
      <c r="D265" s="12"/>
      <c r="E265" s="12"/>
      <c r="F265" s="12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12"/>
      <c r="B266" s="12"/>
      <c r="C266" s="12"/>
      <c r="D266" s="12"/>
      <c r="E266" s="12"/>
      <c r="F266" s="12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12"/>
      <c r="B267" s="12"/>
      <c r="C267" s="12"/>
      <c r="D267" s="12"/>
      <c r="E267" s="12"/>
      <c r="F267" s="12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12"/>
      <c r="B268" s="93"/>
      <c r="C268" s="93"/>
      <c r="D268" s="12"/>
      <c r="E268" s="12"/>
      <c r="F268" s="12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12"/>
      <c r="B269" s="93"/>
      <c r="C269" s="93"/>
      <c r="D269" s="12"/>
      <c r="E269" s="12"/>
      <c r="F269" s="12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12"/>
      <c r="B270" s="12"/>
      <c r="C270" s="12"/>
      <c r="D270" s="12"/>
      <c r="E270" s="12"/>
      <c r="F270" s="12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12"/>
      <c r="B271" s="12"/>
      <c r="C271" s="12"/>
      <c r="D271" s="12"/>
      <c r="E271" s="12"/>
      <c r="F271" s="12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12"/>
      <c r="B272" s="12"/>
      <c r="C272" s="12"/>
      <c r="D272" s="12"/>
      <c r="E272" s="12"/>
      <c r="F272" s="12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12"/>
      <c r="B273" s="12"/>
      <c r="C273" s="12"/>
      <c r="D273" s="12"/>
      <c r="E273" s="12"/>
      <c r="F273" s="12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12"/>
      <c r="B274" s="12"/>
      <c r="C274" s="12"/>
      <c r="D274" s="12"/>
      <c r="E274" s="12"/>
      <c r="F274" s="12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12"/>
      <c r="B275" s="12"/>
      <c r="C275" s="12"/>
      <c r="D275" s="12"/>
      <c r="E275" s="12"/>
      <c r="F275" s="12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12"/>
      <c r="B276" s="12"/>
      <c r="C276" s="12"/>
      <c r="D276" s="12"/>
      <c r="E276" s="12"/>
      <c r="F276" s="12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12"/>
      <c r="B277" s="12"/>
      <c r="C277" s="12"/>
      <c r="D277" s="12"/>
      <c r="E277" s="12"/>
      <c r="F277" s="12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12"/>
      <c r="B278" s="12"/>
      <c r="C278" s="12"/>
      <c r="D278" s="12"/>
      <c r="E278" s="12"/>
      <c r="F278" s="12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12"/>
      <c r="B279" s="12"/>
      <c r="C279" s="12"/>
      <c r="D279" s="12"/>
      <c r="E279" s="12"/>
      <c r="F279" s="12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12"/>
      <c r="B280" s="12"/>
      <c r="C280" s="12"/>
      <c r="D280" s="12"/>
      <c r="E280" s="12"/>
      <c r="F280" s="12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12"/>
      <c r="B281" s="12"/>
      <c r="C281" s="12"/>
      <c r="D281" s="12"/>
      <c r="E281" s="12"/>
      <c r="F281" s="12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12"/>
      <c r="B282" s="12"/>
      <c r="C282" s="12"/>
      <c r="D282" s="12"/>
      <c r="E282" s="12"/>
      <c r="F282" s="12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12"/>
      <c r="B283" s="12"/>
      <c r="C283" s="12"/>
      <c r="D283" s="12"/>
      <c r="E283" s="12"/>
      <c r="F283" s="12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12"/>
      <c r="B284" s="12"/>
      <c r="C284" s="12"/>
      <c r="D284" s="12"/>
      <c r="E284" s="12"/>
      <c r="F284" s="12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12"/>
      <c r="B285" s="12"/>
      <c r="C285" s="12"/>
      <c r="D285" s="12"/>
      <c r="E285" s="12"/>
      <c r="F285" s="12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12"/>
      <c r="B286" s="12"/>
      <c r="C286" s="12"/>
      <c r="D286" s="12"/>
      <c r="E286" s="12"/>
      <c r="F286" s="12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G$72"/>
  <conditionalFormatting sqref="A2:A72 A76:A83">
    <cfRule type="notContainsBlanks" dxfId="0" priority="1">
      <formula>LEN(TRIM(A2))&gt;0</formula>
    </cfRule>
  </conditionalFormatting>
  <hyperlinks>
    <hyperlink r:id="rId1" ref="D2"/>
    <hyperlink r:id="rId2" ref="F2"/>
    <hyperlink r:id="rId3" ref="D3"/>
    <hyperlink r:id="rId4" ref="F3"/>
    <hyperlink r:id="rId5" ref="D4"/>
    <hyperlink r:id="rId6" ref="F4"/>
    <hyperlink r:id="rId7" ref="D5"/>
    <hyperlink r:id="rId8" ref="F5"/>
    <hyperlink r:id="rId9" ref="D6"/>
    <hyperlink r:id="rId10" ref="F6"/>
    <hyperlink r:id="rId11" ref="F7"/>
    <hyperlink r:id="rId12" ref="D8"/>
    <hyperlink r:id="rId13" ref="F8"/>
    <hyperlink r:id="rId14" ref="F9"/>
    <hyperlink r:id="rId15" ref="D10"/>
    <hyperlink r:id="rId16" ref="F10"/>
    <hyperlink r:id="rId17" ref="D11"/>
    <hyperlink r:id="rId18" ref="F11"/>
    <hyperlink r:id="rId19" ref="D12"/>
    <hyperlink r:id="rId20" ref="D13"/>
    <hyperlink r:id="rId21" ref="D14"/>
    <hyperlink r:id="rId22" ref="F14"/>
    <hyperlink r:id="rId23" ref="D15"/>
    <hyperlink r:id="rId24" ref="D16"/>
    <hyperlink r:id="rId25" ref="F16"/>
    <hyperlink r:id="rId26" ref="D17"/>
    <hyperlink r:id="rId27" ref="F17"/>
    <hyperlink r:id="rId28" ref="D18"/>
    <hyperlink r:id="rId29" ref="D19"/>
    <hyperlink r:id="rId30" ref="F19"/>
    <hyperlink r:id="rId31" ref="D20"/>
    <hyperlink r:id="rId32" ref="F20"/>
    <hyperlink r:id="rId33" ref="D21"/>
    <hyperlink r:id="rId34" ref="F21"/>
    <hyperlink r:id="rId35" ref="D22"/>
    <hyperlink r:id="rId36" ref="F22"/>
    <hyperlink r:id="rId37" ref="D23"/>
    <hyperlink r:id="rId38" ref="F23"/>
    <hyperlink r:id="rId39" ref="D24"/>
    <hyperlink r:id="rId40" ref="F24"/>
    <hyperlink r:id="rId41" ref="D25"/>
    <hyperlink r:id="rId42" ref="F25"/>
    <hyperlink r:id="rId43" ref="D26"/>
    <hyperlink r:id="rId44" ref="F26"/>
    <hyperlink r:id="rId45" ref="D27"/>
    <hyperlink r:id="rId46" ref="D28"/>
    <hyperlink r:id="rId47" ref="D29"/>
    <hyperlink r:id="rId48" ref="D30"/>
    <hyperlink r:id="rId49" ref="F30"/>
    <hyperlink r:id="rId50" ref="D31"/>
    <hyperlink r:id="rId51" ref="D32"/>
    <hyperlink r:id="rId52" ref="F32"/>
    <hyperlink r:id="rId53" ref="D33"/>
    <hyperlink r:id="rId54" ref="F33"/>
    <hyperlink r:id="rId55" ref="D34"/>
    <hyperlink r:id="rId56" ref="F34"/>
    <hyperlink r:id="rId57" ref="D35"/>
    <hyperlink r:id="rId58" ref="F35"/>
    <hyperlink r:id="rId59" ref="D37"/>
    <hyperlink r:id="rId60" ref="F37"/>
    <hyperlink r:id="rId61" ref="D38"/>
    <hyperlink r:id="rId62" ref="F38"/>
    <hyperlink r:id="rId63" ref="D39"/>
    <hyperlink r:id="rId64" ref="F39"/>
    <hyperlink r:id="rId65" ref="D40"/>
    <hyperlink r:id="rId66" ref="F40"/>
    <hyperlink r:id="rId67" ref="D41"/>
    <hyperlink r:id="rId68" ref="D42"/>
    <hyperlink r:id="rId69" ref="F42"/>
    <hyperlink r:id="rId70" ref="D43"/>
    <hyperlink r:id="rId71" ref="F44"/>
    <hyperlink r:id="rId72" ref="F47"/>
    <hyperlink r:id="rId73" ref="F48"/>
    <hyperlink r:id="rId74" ref="D49"/>
    <hyperlink r:id="rId75" ref="F50"/>
    <hyperlink r:id="rId76" ref="F51"/>
    <hyperlink r:id="rId77" ref="F52"/>
    <hyperlink r:id="rId78" ref="F54"/>
    <hyperlink r:id="rId79" ref="D55"/>
    <hyperlink r:id="rId80" ref="F55"/>
    <hyperlink r:id="rId81" ref="F56"/>
    <hyperlink r:id="rId82" ref="F57"/>
    <hyperlink r:id="rId83" ref="F61"/>
    <hyperlink r:id="rId84" ref="F62"/>
    <hyperlink r:id="rId85" ref="F64"/>
    <hyperlink r:id="rId86" ref="F66"/>
    <hyperlink r:id="rId87" ref="D67"/>
    <hyperlink r:id="rId88" ref="F67"/>
    <hyperlink r:id="rId89" ref="D68"/>
    <hyperlink r:id="rId90" ref="F68"/>
    <hyperlink r:id="rId91" ref="F69"/>
    <hyperlink r:id="rId92" ref="F70"/>
    <hyperlink r:id="rId93" ref="F71"/>
    <hyperlink r:id="rId94" ref="D76"/>
    <hyperlink r:id="rId95" ref="F83"/>
    <hyperlink r:id="rId96" ref="D84"/>
    <hyperlink r:id="rId97" ref="F84"/>
    <hyperlink r:id="rId98" ref="D85"/>
    <hyperlink r:id="rId99" ref="F85"/>
    <hyperlink r:id="rId100" ref="D86"/>
    <hyperlink r:id="rId101" ref="F86"/>
    <hyperlink r:id="rId102" ref="F87"/>
    <hyperlink r:id="rId103" ref="F88"/>
    <hyperlink r:id="rId104" ref="F89"/>
    <hyperlink r:id="rId105" ref="F90"/>
    <hyperlink r:id="rId106" ref="D91"/>
    <hyperlink r:id="rId107" ref="F91"/>
    <hyperlink r:id="rId108" ref="F92"/>
    <hyperlink r:id="rId109" ref="D93"/>
    <hyperlink r:id="rId110" ref="F93"/>
    <hyperlink r:id="rId111" ref="D94"/>
    <hyperlink r:id="rId112" ref="F94"/>
    <hyperlink r:id="rId113" ref="H94"/>
    <hyperlink r:id="rId114" ref="F95"/>
    <hyperlink r:id="rId115" ref="D96"/>
    <hyperlink r:id="rId116" ref="F96"/>
  </hyperlinks>
  <printOptions/>
  <pageMargins bottom="0.75" footer="0.0" header="0.0" left="0.7" right="0.7" top="0.75"/>
  <pageSetup paperSize="9" scale="56" orientation="landscape"/>
  <drawing r:id="rId117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1.22" defaultRowHeight="15.0"/>
  <cols>
    <col customWidth="1" min="1" max="1" width="9.78"/>
    <col customWidth="1" min="2" max="2" width="40.33"/>
    <col customWidth="1" min="3" max="3" width="28.11"/>
    <col customWidth="1" min="4" max="4" width="28.67"/>
    <col customWidth="1" min="5" max="5" width="16.78"/>
    <col customWidth="1" min="6" max="7" width="11.11"/>
    <col customWidth="1" min="8" max="8" width="34.0"/>
    <col customWidth="1" min="9" max="9" width="23.67"/>
    <col customWidth="1" min="10" max="26" width="11.11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8" t="s">
        <v>7</v>
      </c>
      <c r="I1" s="28" t="s">
        <v>8</v>
      </c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4.25" customHeight="1">
      <c r="A2" s="158">
        <v>1.0</v>
      </c>
      <c r="B2" s="6" t="s">
        <v>3084</v>
      </c>
      <c r="C2" s="6" t="s">
        <v>3085</v>
      </c>
      <c r="D2" s="6" t="s">
        <v>3086</v>
      </c>
      <c r="E2" s="6" t="s">
        <v>3087</v>
      </c>
      <c r="F2" s="6"/>
      <c r="G2" s="6" t="s">
        <v>3088</v>
      </c>
      <c r="H2" s="6"/>
      <c r="I2" s="6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158">
        <v>2.0</v>
      </c>
      <c r="B3" s="6" t="s">
        <v>3089</v>
      </c>
      <c r="C3" s="6" t="s">
        <v>3090</v>
      </c>
      <c r="D3" s="6" t="s">
        <v>3091</v>
      </c>
      <c r="E3" s="6">
        <v>6.09240644E8</v>
      </c>
      <c r="F3" s="236"/>
      <c r="G3" s="6" t="s">
        <v>3088</v>
      </c>
      <c r="H3" s="6"/>
      <c r="I3" s="6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158">
        <v>3.0</v>
      </c>
      <c r="B4" s="6" t="s">
        <v>3092</v>
      </c>
      <c r="C4" s="6" t="s">
        <v>3093</v>
      </c>
      <c r="D4" s="6" t="s">
        <v>3094</v>
      </c>
      <c r="E4" s="6">
        <v>4.86072305E10</v>
      </c>
      <c r="F4" s="236"/>
      <c r="G4" s="6" t="s">
        <v>3088</v>
      </c>
      <c r="H4" s="52" t="s">
        <v>3095</v>
      </c>
      <c r="I4" s="6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158">
        <v>4.0</v>
      </c>
      <c r="B5" s="6" t="s">
        <v>3096</v>
      </c>
      <c r="C5" s="6" t="s">
        <v>3097</v>
      </c>
      <c r="D5" s="6" t="s">
        <v>3098</v>
      </c>
      <c r="E5" s="6">
        <v>6.93435357E8</v>
      </c>
      <c r="F5" s="236"/>
      <c r="G5" s="6" t="s">
        <v>3088</v>
      </c>
      <c r="H5" s="52" t="s">
        <v>3099</v>
      </c>
      <c r="I5" s="6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158">
        <v>5.0</v>
      </c>
      <c r="B6" s="6" t="s">
        <v>3100</v>
      </c>
      <c r="C6" s="6" t="s">
        <v>3101</v>
      </c>
      <c r="D6" s="6" t="s">
        <v>3102</v>
      </c>
      <c r="E6" s="6" t="s">
        <v>3103</v>
      </c>
      <c r="F6" s="236"/>
      <c r="G6" s="6" t="s">
        <v>3088</v>
      </c>
      <c r="H6" s="52" t="s">
        <v>3104</v>
      </c>
      <c r="I6" s="6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>
      <c r="A7" s="158">
        <v>6.0</v>
      </c>
      <c r="B7" s="6" t="s">
        <v>3105</v>
      </c>
      <c r="C7" s="6" t="s">
        <v>3106</v>
      </c>
      <c r="D7" s="6" t="s">
        <v>3107</v>
      </c>
      <c r="E7" s="6" t="s">
        <v>3108</v>
      </c>
      <c r="F7" s="236"/>
      <c r="G7" s="6" t="s">
        <v>3088</v>
      </c>
      <c r="H7" s="52" t="s">
        <v>3109</v>
      </c>
      <c r="I7" s="6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158">
        <v>7.0</v>
      </c>
      <c r="B8" s="6" t="s">
        <v>3110</v>
      </c>
      <c r="C8" s="6" t="s">
        <v>3111</v>
      </c>
      <c r="D8" s="6" t="s">
        <v>3112</v>
      </c>
      <c r="E8" s="6">
        <v>4.8606239886E10</v>
      </c>
      <c r="F8" s="236"/>
      <c r="G8" s="6" t="s">
        <v>3088</v>
      </c>
      <c r="H8" s="52" t="s">
        <v>3113</v>
      </c>
      <c r="I8" s="6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>
      <c r="A9" s="158">
        <v>8.0</v>
      </c>
      <c r="B9" s="6" t="s">
        <v>3114</v>
      </c>
      <c r="C9" s="6" t="s">
        <v>3115</v>
      </c>
      <c r="D9" s="6" t="s">
        <v>3116</v>
      </c>
      <c r="E9" s="6"/>
      <c r="F9" s="236"/>
      <c r="G9" s="6" t="s">
        <v>3088</v>
      </c>
      <c r="H9" s="52" t="s">
        <v>3117</v>
      </c>
      <c r="I9" s="6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>
      <c r="A10" s="158">
        <v>9.0</v>
      </c>
      <c r="B10" s="6" t="s">
        <v>3118</v>
      </c>
      <c r="C10" s="6" t="s">
        <v>3119</v>
      </c>
      <c r="D10" s="6" t="s">
        <v>3120</v>
      </c>
      <c r="E10" s="6">
        <v>5.371991E8</v>
      </c>
      <c r="F10" s="236"/>
      <c r="G10" s="6" t="s">
        <v>3088</v>
      </c>
      <c r="H10" s="6"/>
      <c r="I10" s="6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>
      <c r="A11" s="158">
        <v>10.0</v>
      </c>
      <c r="B11" s="6" t="s">
        <v>3121</v>
      </c>
      <c r="C11" s="6" t="s">
        <v>3122</v>
      </c>
      <c r="D11" s="6" t="s">
        <v>3123</v>
      </c>
      <c r="E11" s="6">
        <v>6.00500082E8</v>
      </c>
      <c r="F11" s="236"/>
      <c r="G11" s="6" t="s">
        <v>3088</v>
      </c>
      <c r="H11" s="6"/>
      <c r="I11" s="6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>
      <c r="A12" s="158">
        <v>11.0</v>
      </c>
      <c r="B12" s="6" t="s">
        <v>3124</v>
      </c>
      <c r="C12" s="6" t="s">
        <v>3125</v>
      </c>
      <c r="D12" s="6" t="s">
        <v>3126</v>
      </c>
      <c r="E12" s="6">
        <v>6.0306021E7</v>
      </c>
      <c r="F12" s="236"/>
      <c r="G12" s="6" t="s">
        <v>3088</v>
      </c>
      <c r="H12" s="52" t="s">
        <v>3127</v>
      </c>
      <c r="I12" s="6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>
      <c r="A13" s="158">
        <v>12.0</v>
      </c>
      <c r="B13" s="6" t="s">
        <v>3128</v>
      </c>
      <c r="C13" s="6" t="s">
        <v>3129</v>
      </c>
      <c r="D13" s="6" t="s">
        <v>3130</v>
      </c>
      <c r="E13" s="6">
        <v>4.8798098472E10</v>
      </c>
      <c r="F13" s="236"/>
      <c r="G13" s="6" t="s">
        <v>3088</v>
      </c>
      <c r="H13" s="52" t="s">
        <v>3131</v>
      </c>
      <c r="I13" s="6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>
      <c r="A14" s="158">
        <v>13.0</v>
      </c>
      <c r="B14" s="6" t="s">
        <v>3132</v>
      </c>
      <c r="C14" s="6" t="s">
        <v>3133</v>
      </c>
      <c r="D14" s="6" t="s">
        <v>3134</v>
      </c>
      <c r="E14" s="6" t="s">
        <v>3135</v>
      </c>
      <c r="F14" s="236"/>
      <c r="G14" s="6" t="s">
        <v>3088</v>
      </c>
      <c r="H14" s="52" t="s">
        <v>3136</v>
      </c>
      <c r="I14" s="6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158">
        <v>14.0</v>
      </c>
      <c r="B15" s="6" t="s">
        <v>3137</v>
      </c>
      <c r="C15" s="6" t="s">
        <v>3138</v>
      </c>
      <c r="D15" s="6" t="s">
        <v>3139</v>
      </c>
      <c r="E15" s="6" t="s">
        <v>3140</v>
      </c>
      <c r="F15" s="236"/>
      <c r="G15" s="6" t="s">
        <v>3088</v>
      </c>
      <c r="H15" s="52" t="s">
        <v>3141</v>
      </c>
      <c r="I15" s="6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>
      <c r="A16" s="158">
        <v>15.0</v>
      </c>
      <c r="B16" s="6" t="s">
        <v>3142</v>
      </c>
      <c r="C16" s="6"/>
      <c r="D16" s="6" t="s">
        <v>3143</v>
      </c>
      <c r="E16" s="6">
        <v>5.39106933E8</v>
      </c>
      <c r="F16" s="236"/>
      <c r="G16" s="6" t="s">
        <v>3088</v>
      </c>
      <c r="H16" s="6"/>
      <c r="I16" s="6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158">
        <v>16.0</v>
      </c>
      <c r="B17" s="6" t="s">
        <v>3144</v>
      </c>
      <c r="C17" s="6" t="s">
        <v>3145</v>
      </c>
      <c r="D17" s="6" t="s">
        <v>3146</v>
      </c>
      <c r="E17" s="6"/>
      <c r="F17" s="236"/>
      <c r="G17" s="6" t="s">
        <v>3088</v>
      </c>
      <c r="H17" s="52" t="s">
        <v>3147</v>
      </c>
      <c r="I17" s="6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>
      <c r="A18" s="158">
        <v>17.0</v>
      </c>
      <c r="B18" s="6" t="s">
        <v>3148</v>
      </c>
      <c r="C18" s="6" t="s">
        <v>3149</v>
      </c>
      <c r="D18" s="6" t="s">
        <v>3150</v>
      </c>
      <c r="E18" s="6">
        <v>5.04900948E8</v>
      </c>
      <c r="F18" s="236"/>
      <c r="G18" s="6" t="s">
        <v>3088</v>
      </c>
      <c r="H18" s="6"/>
      <c r="I18" s="6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158">
        <v>18.0</v>
      </c>
      <c r="B19" s="6" t="s">
        <v>3151</v>
      </c>
      <c r="C19" s="6" t="s">
        <v>3152</v>
      </c>
      <c r="D19" s="6" t="s">
        <v>3153</v>
      </c>
      <c r="E19" s="6">
        <v>5.01526112E8</v>
      </c>
      <c r="F19" s="236"/>
      <c r="G19" s="6" t="s">
        <v>3088</v>
      </c>
      <c r="H19" s="6"/>
      <c r="I19" s="6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>
      <c r="A20" s="158">
        <v>19.0</v>
      </c>
      <c r="B20" s="6" t="s">
        <v>3154</v>
      </c>
      <c r="C20" s="6" t="s">
        <v>3155</v>
      </c>
      <c r="D20" s="6" t="s">
        <v>3156</v>
      </c>
      <c r="E20" s="6">
        <v>4.36776405415E11</v>
      </c>
      <c r="F20" s="236"/>
      <c r="G20" s="6" t="s">
        <v>3088</v>
      </c>
      <c r="H20" s="6"/>
      <c r="I20" s="6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158">
        <v>20.0</v>
      </c>
      <c r="B21" s="6" t="s">
        <v>3157</v>
      </c>
      <c r="C21" s="6" t="s">
        <v>3158</v>
      </c>
      <c r="D21" s="6" t="s">
        <v>3159</v>
      </c>
      <c r="E21" s="6">
        <v>4.8600270721E10</v>
      </c>
      <c r="F21" s="236"/>
      <c r="G21" s="6" t="s">
        <v>3088</v>
      </c>
      <c r="H21" s="52" t="s">
        <v>3160</v>
      </c>
      <c r="I21" s="6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158">
        <v>21.0</v>
      </c>
      <c r="B22" s="6" t="s">
        <v>3161</v>
      </c>
      <c r="C22" s="6" t="s">
        <v>3162</v>
      </c>
      <c r="D22" s="6" t="s">
        <v>3163</v>
      </c>
      <c r="E22" s="6">
        <v>6.02572306E8</v>
      </c>
      <c r="F22" s="236"/>
      <c r="G22" s="6" t="s">
        <v>3088</v>
      </c>
      <c r="H22" s="52" t="s">
        <v>3164</v>
      </c>
      <c r="I22" s="6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158">
        <v>22.0</v>
      </c>
      <c r="B23" s="6" t="s">
        <v>3165</v>
      </c>
      <c r="C23" s="8" t="s">
        <v>3166</v>
      </c>
      <c r="D23" s="54" t="s">
        <v>3167</v>
      </c>
      <c r="E23" s="8">
        <v>4.8501120375E10</v>
      </c>
      <c r="F23" s="6"/>
      <c r="G23" s="6" t="s">
        <v>3088</v>
      </c>
      <c r="H23" s="9" t="s">
        <v>3168</v>
      </c>
      <c r="I23" s="8" t="s">
        <v>3169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158">
        <v>23.0</v>
      </c>
      <c r="B24" s="6" t="s">
        <v>3170</v>
      </c>
      <c r="C24" s="8" t="s">
        <v>3171</v>
      </c>
      <c r="D24" s="54"/>
      <c r="E24" s="8">
        <v>4.86055109E10</v>
      </c>
      <c r="F24" s="6"/>
      <c r="G24" s="6" t="s">
        <v>3088</v>
      </c>
      <c r="H24" s="9" t="s">
        <v>3172</v>
      </c>
      <c r="I24" s="8" t="s">
        <v>3173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158">
        <v>24.0</v>
      </c>
      <c r="B25" s="6" t="s">
        <v>3174</v>
      </c>
      <c r="C25" s="8" t="s">
        <v>3174</v>
      </c>
      <c r="D25" s="54" t="s">
        <v>3175</v>
      </c>
      <c r="E25" s="8">
        <v>4.8500211443E10</v>
      </c>
      <c r="F25" s="6"/>
      <c r="G25" s="6" t="s">
        <v>3088</v>
      </c>
      <c r="H25" s="9" t="s">
        <v>3176</v>
      </c>
      <c r="I25" s="8" t="s">
        <v>3173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158">
        <v>25.0</v>
      </c>
      <c r="B26" s="6" t="s">
        <v>3177</v>
      </c>
      <c r="C26" s="8" t="s">
        <v>3178</v>
      </c>
      <c r="D26" s="54" t="s">
        <v>3179</v>
      </c>
      <c r="E26" s="8">
        <v>5.09504862E8</v>
      </c>
      <c r="F26" s="6"/>
      <c r="G26" s="6" t="s">
        <v>3088</v>
      </c>
      <c r="H26" s="9" t="s">
        <v>3180</v>
      </c>
      <c r="I26" s="8" t="s">
        <v>3181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158">
        <v>26.0</v>
      </c>
      <c r="B27" s="6" t="s">
        <v>3182</v>
      </c>
      <c r="C27" s="161" t="s">
        <v>3183</v>
      </c>
      <c r="D27" s="237" t="s">
        <v>3184</v>
      </c>
      <c r="E27" s="161">
        <v>4.866796115E10</v>
      </c>
      <c r="F27" s="6"/>
      <c r="G27" s="6" t="s">
        <v>3088</v>
      </c>
      <c r="H27" s="237" t="s">
        <v>3185</v>
      </c>
      <c r="I27" s="161" t="s">
        <v>3186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158">
        <v>27.0</v>
      </c>
      <c r="B28" s="6" t="s">
        <v>3187</v>
      </c>
      <c r="C28" s="8" t="s">
        <v>3188</v>
      </c>
      <c r="D28" s="54" t="s">
        <v>3189</v>
      </c>
      <c r="E28" s="8"/>
      <c r="F28" s="6"/>
      <c r="G28" s="6" t="s">
        <v>3088</v>
      </c>
      <c r="H28" s="9" t="s">
        <v>3190</v>
      </c>
      <c r="I28" s="8" t="s">
        <v>3191</v>
      </c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158">
        <v>28.0</v>
      </c>
      <c r="B29" s="6" t="s">
        <v>3192</v>
      </c>
      <c r="C29" s="8" t="s">
        <v>3193</v>
      </c>
      <c r="D29" s="54"/>
      <c r="E29" s="8">
        <v>9.19723592E8</v>
      </c>
      <c r="F29" s="6"/>
      <c r="G29" s="6" t="s">
        <v>3088</v>
      </c>
      <c r="H29" s="9" t="s">
        <v>3194</v>
      </c>
      <c r="I29" s="8" t="s">
        <v>207</v>
      </c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158">
        <v>29.0</v>
      </c>
      <c r="B30" s="6" t="s">
        <v>3195</v>
      </c>
      <c r="C30" s="8" t="s">
        <v>3196</v>
      </c>
      <c r="D30" s="54" t="s">
        <v>3197</v>
      </c>
      <c r="E30" s="8"/>
      <c r="F30" s="6"/>
      <c r="G30" s="6" t="s">
        <v>3088</v>
      </c>
      <c r="H30" s="9" t="s">
        <v>3198</v>
      </c>
      <c r="I30" s="8" t="s">
        <v>1265</v>
      </c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158">
        <v>30.0</v>
      </c>
      <c r="B31" s="6" t="s">
        <v>3199</v>
      </c>
      <c r="C31" s="8" t="s">
        <v>3200</v>
      </c>
      <c r="D31" s="54" t="s">
        <v>3201</v>
      </c>
      <c r="E31" s="8"/>
      <c r="F31" s="6"/>
      <c r="G31" s="6" t="s">
        <v>3088</v>
      </c>
      <c r="H31" s="9" t="s">
        <v>3202</v>
      </c>
      <c r="I31" s="8" t="s">
        <v>281</v>
      </c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158">
        <v>31.0</v>
      </c>
      <c r="B32" s="6" t="s">
        <v>3203</v>
      </c>
      <c r="C32" s="8" t="s">
        <v>3204</v>
      </c>
      <c r="D32" s="54" t="s">
        <v>3205</v>
      </c>
      <c r="E32" s="8"/>
      <c r="F32" s="6"/>
      <c r="G32" s="6" t="s">
        <v>3088</v>
      </c>
      <c r="H32" s="9" t="s">
        <v>3206</v>
      </c>
      <c r="I32" s="8" t="s">
        <v>3207</v>
      </c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158">
        <v>32.0</v>
      </c>
      <c r="B33" s="6" t="s">
        <v>3208</v>
      </c>
      <c r="C33" s="8" t="s">
        <v>3209</v>
      </c>
      <c r="D33" s="54" t="s">
        <v>3210</v>
      </c>
      <c r="E33" s="8"/>
      <c r="F33" s="6"/>
      <c r="G33" s="6" t="s">
        <v>3088</v>
      </c>
      <c r="H33" s="9" t="s">
        <v>3211</v>
      </c>
      <c r="I33" s="8" t="s">
        <v>3212</v>
      </c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158">
        <v>33.0</v>
      </c>
      <c r="B34" s="6" t="s">
        <v>3213</v>
      </c>
      <c r="C34" s="8" t="s">
        <v>3214</v>
      </c>
      <c r="D34" s="8" t="s">
        <v>3215</v>
      </c>
      <c r="E34" s="8"/>
      <c r="F34" s="6"/>
      <c r="G34" s="6" t="s">
        <v>3088</v>
      </c>
      <c r="H34" s="9" t="s">
        <v>3216</v>
      </c>
      <c r="I34" s="8" t="s">
        <v>3217</v>
      </c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158">
        <v>34.0</v>
      </c>
      <c r="B35" s="6" t="s">
        <v>3218</v>
      </c>
      <c r="C35" s="8" t="s">
        <v>3219</v>
      </c>
      <c r="D35" s="54" t="s">
        <v>3220</v>
      </c>
      <c r="E35" s="8"/>
      <c r="F35" s="6"/>
      <c r="G35" s="6" t="s">
        <v>3088</v>
      </c>
      <c r="H35" s="9" t="s">
        <v>3221</v>
      </c>
      <c r="I35" s="8" t="s">
        <v>101</v>
      </c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158">
        <v>35.0</v>
      </c>
      <c r="B36" s="6" t="s">
        <v>3222</v>
      </c>
      <c r="C36" s="8" t="s">
        <v>3223</v>
      </c>
      <c r="D36" s="8" t="s">
        <v>3224</v>
      </c>
      <c r="E36" s="8"/>
      <c r="F36" s="6"/>
      <c r="G36" s="6" t="s">
        <v>3088</v>
      </c>
      <c r="H36" s="9" t="s">
        <v>3225</v>
      </c>
      <c r="I36" s="8" t="s">
        <v>3226</v>
      </c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158">
        <v>36.0</v>
      </c>
      <c r="B37" s="6" t="s">
        <v>3227</v>
      </c>
      <c r="C37" s="8" t="s">
        <v>3228</v>
      </c>
      <c r="D37" s="54" t="s">
        <v>3229</v>
      </c>
      <c r="E37" s="8"/>
      <c r="F37" s="6"/>
      <c r="G37" s="6" t="s">
        <v>3088</v>
      </c>
      <c r="H37" s="9" t="s">
        <v>3230</v>
      </c>
      <c r="I37" s="8" t="s">
        <v>3231</v>
      </c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158">
        <v>37.0</v>
      </c>
      <c r="B38" s="6" t="s">
        <v>3232</v>
      </c>
      <c r="C38" s="8" t="s">
        <v>3233</v>
      </c>
      <c r="D38" s="8"/>
      <c r="E38" s="8"/>
      <c r="F38" s="6"/>
      <c r="G38" s="6" t="s">
        <v>3088</v>
      </c>
      <c r="H38" s="9" t="s">
        <v>3234</v>
      </c>
      <c r="I38" s="8" t="s">
        <v>3169</v>
      </c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158">
        <v>38.0</v>
      </c>
      <c r="B39" s="6" t="s">
        <v>3235</v>
      </c>
      <c r="C39" s="8" t="s">
        <v>3236</v>
      </c>
      <c r="D39" s="8" t="s">
        <v>3237</v>
      </c>
      <c r="E39" s="8"/>
      <c r="F39" s="6"/>
      <c r="G39" s="6" t="s">
        <v>3088</v>
      </c>
      <c r="H39" s="9" t="s">
        <v>3238</v>
      </c>
      <c r="I39" s="8" t="s">
        <v>3239</v>
      </c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158">
        <v>39.0</v>
      </c>
      <c r="B40" s="6" t="s">
        <v>3240</v>
      </c>
      <c r="C40" s="238" t="s">
        <v>3241</v>
      </c>
      <c r="D40" s="238" t="s">
        <v>3242</v>
      </c>
      <c r="E40" s="238"/>
      <c r="F40" s="6"/>
      <c r="G40" s="6" t="s">
        <v>3088</v>
      </c>
      <c r="H40" s="239" t="s">
        <v>3243</v>
      </c>
      <c r="I40" s="238" t="s">
        <v>1032</v>
      </c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158">
        <v>40.0</v>
      </c>
      <c r="B41" s="6" t="s">
        <v>3244</v>
      </c>
      <c r="C41" s="8" t="s">
        <v>3245</v>
      </c>
      <c r="D41" s="8" t="s">
        <v>3246</v>
      </c>
      <c r="E41" s="8"/>
      <c r="F41" s="6"/>
      <c r="G41" s="6" t="s">
        <v>3088</v>
      </c>
      <c r="H41" s="9" t="s">
        <v>3247</v>
      </c>
      <c r="I41" s="8" t="s">
        <v>3248</v>
      </c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158">
        <v>41.0</v>
      </c>
      <c r="B42" s="6" t="s">
        <v>3249</v>
      </c>
      <c r="C42" s="8" t="s">
        <v>3250</v>
      </c>
      <c r="D42" s="8" t="s">
        <v>3251</v>
      </c>
      <c r="E42" s="8"/>
      <c r="F42" s="6"/>
      <c r="G42" s="6" t="s">
        <v>3088</v>
      </c>
      <c r="H42" s="9" t="s">
        <v>3252</v>
      </c>
      <c r="I42" s="8" t="s">
        <v>3253</v>
      </c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158">
        <v>42.0</v>
      </c>
      <c r="B43" s="64" t="s">
        <v>3254</v>
      </c>
      <c r="C43" s="238" t="s">
        <v>3255</v>
      </c>
      <c r="D43" s="238"/>
      <c r="E43" s="238"/>
      <c r="F43" s="64"/>
      <c r="G43" s="64" t="s">
        <v>3088</v>
      </c>
      <c r="H43" s="239" t="s">
        <v>3256</v>
      </c>
      <c r="I43" s="238" t="s">
        <v>1297</v>
      </c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</row>
    <row r="44" ht="15.75" customHeight="1">
      <c r="A44" s="158">
        <v>43.0</v>
      </c>
      <c r="B44" s="6" t="s">
        <v>3257</v>
      </c>
      <c r="C44" s="8" t="s">
        <v>3258</v>
      </c>
      <c r="D44" s="8" t="s">
        <v>3259</v>
      </c>
      <c r="E44" s="8"/>
      <c r="F44" s="6"/>
      <c r="G44" s="6" t="s">
        <v>3088</v>
      </c>
      <c r="H44" s="9" t="s">
        <v>3260</v>
      </c>
      <c r="I44" s="8" t="s">
        <v>754</v>
      </c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158">
        <v>44.0</v>
      </c>
      <c r="B45" s="6" t="s">
        <v>3261</v>
      </c>
      <c r="C45" s="8" t="s">
        <v>3188</v>
      </c>
      <c r="D45" s="8" t="s">
        <v>3262</v>
      </c>
      <c r="E45" s="8"/>
      <c r="F45" s="6"/>
      <c r="G45" s="6" t="s">
        <v>3088</v>
      </c>
      <c r="H45" s="9" t="s">
        <v>3263</v>
      </c>
      <c r="I45" s="8" t="s">
        <v>3264</v>
      </c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158">
        <v>45.0</v>
      </c>
      <c r="B46" s="6" t="s">
        <v>3265</v>
      </c>
      <c r="C46" s="8"/>
      <c r="D46" s="8" t="s">
        <v>3266</v>
      </c>
      <c r="E46" s="8"/>
      <c r="F46" s="6"/>
      <c r="G46" s="6" t="s">
        <v>3088</v>
      </c>
      <c r="H46" s="9" t="s">
        <v>3267</v>
      </c>
      <c r="I46" s="8" t="s">
        <v>1297</v>
      </c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158">
        <v>46.0</v>
      </c>
      <c r="B47" s="6"/>
      <c r="C47" s="8" t="s">
        <v>3268</v>
      </c>
      <c r="D47" s="8" t="s">
        <v>3269</v>
      </c>
      <c r="E47" s="8"/>
      <c r="F47" s="6"/>
      <c r="G47" s="6" t="s">
        <v>3088</v>
      </c>
      <c r="H47" s="9" t="s">
        <v>3270</v>
      </c>
      <c r="I47" s="8" t="s">
        <v>3271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158">
        <v>47.0</v>
      </c>
      <c r="B48" s="6" t="s">
        <v>3272</v>
      </c>
      <c r="C48" s="8" t="s">
        <v>3273</v>
      </c>
      <c r="D48" s="8" t="s">
        <v>3274</v>
      </c>
      <c r="E48" s="8"/>
      <c r="F48" s="6"/>
      <c r="G48" s="6" t="s">
        <v>3088</v>
      </c>
      <c r="H48" s="54" t="s">
        <v>3275</v>
      </c>
      <c r="I48" s="8" t="s">
        <v>3276</v>
      </c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158">
        <v>48.0</v>
      </c>
      <c r="B49" s="6" t="s">
        <v>3277</v>
      </c>
      <c r="C49" s="161" t="s">
        <v>3278</v>
      </c>
      <c r="D49" s="237" t="s">
        <v>3279</v>
      </c>
      <c r="E49" s="161"/>
      <c r="F49" s="6"/>
      <c r="G49" s="6" t="s">
        <v>3088</v>
      </c>
      <c r="H49" s="162" t="s">
        <v>3280</v>
      </c>
      <c r="I49" s="161" t="s">
        <v>3281</v>
      </c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158">
        <v>49.0</v>
      </c>
      <c r="B50" s="6" t="s">
        <v>3282</v>
      </c>
      <c r="C50" s="8" t="s">
        <v>3283</v>
      </c>
      <c r="D50" s="8" t="s">
        <v>3284</v>
      </c>
      <c r="E50" s="8"/>
      <c r="F50" s="6"/>
      <c r="G50" s="6" t="s">
        <v>3088</v>
      </c>
      <c r="H50" s="9" t="s">
        <v>3285</v>
      </c>
      <c r="I50" s="8" t="s">
        <v>1308</v>
      </c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158">
        <v>50.0</v>
      </c>
      <c r="B51" s="6" t="s">
        <v>3286</v>
      </c>
      <c r="C51" s="8" t="s">
        <v>3287</v>
      </c>
      <c r="D51" s="8" t="s">
        <v>3288</v>
      </c>
      <c r="E51" s="8"/>
      <c r="F51" s="6"/>
      <c r="G51" s="6" t="s">
        <v>3088</v>
      </c>
      <c r="H51" s="9" t="s">
        <v>3289</v>
      </c>
      <c r="I51" s="8" t="s">
        <v>3290</v>
      </c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158">
        <v>51.0</v>
      </c>
      <c r="B52" s="6" t="s">
        <v>3291</v>
      </c>
      <c r="C52" s="8" t="s">
        <v>3292</v>
      </c>
      <c r="D52" s="8" t="s">
        <v>3293</v>
      </c>
      <c r="E52" s="8"/>
      <c r="F52" s="6"/>
      <c r="G52" s="6" t="s">
        <v>3088</v>
      </c>
      <c r="H52" s="9" t="s">
        <v>3294</v>
      </c>
      <c r="I52" s="8" t="s">
        <v>3295</v>
      </c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158">
        <v>52.0</v>
      </c>
      <c r="B53" s="6" t="s">
        <v>3296</v>
      </c>
      <c r="C53" s="8" t="s">
        <v>3297</v>
      </c>
      <c r="D53" s="8" t="s">
        <v>3298</v>
      </c>
      <c r="E53" s="8"/>
      <c r="F53" s="6"/>
      <c r="G53" s="6" t="s">
        <v>3088</v>
      </c>
      <c r="H53" s="9" t="s">
        <v>3299</v>
      </c>
      <c r="I53" s="8" t="s">
        <v>3300</v>
      </c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158">
        <v>53.0</v>
      </c>
      <c r="B54" s="6" t="s">
        <v>3301</v>
      </c>
      <c r="C54" s="161" t="s">
        <v>3273</v>
      </c>
      <c r="D54" s="161" t="s">
        <v>3302</v>
      </c>
      <c r="E54" s="161"/>
      <c r="F54" s="6"/>
      <c r="G54" s="6" t="s">
        <v>3088</v>
      </c>
      <c r="H54" s="162" t="s">
        <v>3303</v>
      </c>
      <c r="I54" s="161" t="s">
        <v>754</v>
      </c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158">
        <v>54.0</v>
      </c>
      <c r="B55" s="6" t="s">
        <v>3304</v>
      </c>
      <c r="C55" s="8" t="s">
        <v>3305</v>
      </c>
      <c r="D55" s="8" t="s">
        <v>3306</v>
      </c>
      <c r="E55" s="8"/>
      <c r="F55" s="6"/>
      <c r="G55" s="6" t="s">
        <v>3088</v>
      </c>
      <c r="H55" s="9" t="s">
        <v>3307</v>
      </c>
      <c r="I55" s="8" t="s">
        <v>3308</v>
      </c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158">
        <v>55.0</v>
      </c>
      <c r="B56" s="64" t="s">
        <v>3309</v>
      </c>
      <c r="C56" s="238" t="s">
        <v>3196</v>
      </c>
      <c r="D56" s="240" t="s">
        <v>3310</v>
      </c>
      <c r="E56" s="238"/>
      <c r="F56" s="64"/>
      <c r="G56" s="64" t="s">
        <v>3088</v>
      </c>
      <c r="H56" s="239" t="s">
        <v>3311</v>
      </c>
      <c r="I56" s="238" t="s">
        <v>262</v>
      </c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</row>
    <row r="57" ht="15.75" customHeight="1">
      <c r="A57" s="158">
        <v>56.0</v>
      </c>
      <c r="B57" s="6" t="s">
        <v>3312</v>
      </c>
      <c r="C57" s="8" t="s">
        <v>3283</v>
      </c>
      <c r="D57" s="8" t="s">
        <v>3313</v>
      </c>
      <c r="E57" s="8"/>
      <c r="F57" s="6"/>
      <c r="G57" s="6" t="s">
        <v>3088</v>
      </c>
      <c r="H57" s="9" t="s">
        <v>3314</v>
      </c>
      <c r="I57" s="8" t="s">
        <v>3315</v>
      </c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158">
        <v>57.0</v>
      </c>
      <c r="B58" s="6" t="s">
        <v>3316</v>
      </c>
      <c r="C58" s="8" t="s">
        <v>3317</v>
      </c>
      <c r="D58" s="54" t="s">
        <v>3318</v>
      </c>
      <c r="E58" s="8">
        <v>5.02156663E8</v>
      </c>
      <c r="F58" s="6"/>
      <c r="G58" s="6" t="s">
        <v>3088</v>
      </c>
      <c r="H58" s="54" t="s">
        <v>3319</v>
      </c>
      <c r="I58" s="8" t="s">
        <v>271</v>
      </c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158">
        <v>58.0</v>
      </c>
      <c r="B59" s="6" t="s">
        <v>3320</v>
      </c>
      <c r="C59" s="8" t="s">
        <v>103</v>
      </c>
      <c r="D59" s="8" t="s">
        <v>3321</v>
      </c>
      <c r="E59" s="8"/>
      <c r="F59" s="6"/>
      <c r="G59" s="6" t="s">
        <v>3088</v>
      </c>
      <c r="H59" s="54" t="s">
        <v>3322</v>
      </c>
      <c r="I59" s="8" t="s">
        <v>3323</v>
      </c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158">
        <v>59.0</v>
      </c>
      <c r="B60" s="6" t="s">
        <v>3324</v>
      </c>
      <c r="C60" s="8" t="s">
        <v>3325</v>
      </c>
      <c r="D60" s="8" t="s">
        <v>3326</v>
      </c>
      <c r="E60" s="8"/>
      <c r="F60" s="6"/>
      <c r="G60" s="6" t="s">
        <v>3088</v>
      </c>
      <c r="H60" s="54" t="s">
        <v>3327</v>
      </c>
      <c r="I60" s="8" t="s">
        <v>665</v>
      </c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158">
        <v>60.0</v>
      </c>
      <c r="B61" s="6" t="s">
        <v>3328</v>
      </c>
      <c r="C61" s="8" t="s">
        <v>3329</v>
      </c>
      <c r="D61" s="8" t="s">
        <v>3330</v>
      </c>
      <c r="E61" s="8"/>
      <c r="F61" s="6"/>
      <c r="G61" s="6" t="s">
        <v>3088</v>
      </c>
      <c r="H61" s="9" t="s">
        <v>3331</v>
      </c>
      <c r="I61" s="8" t="s">
        <v>3332</v>
      </c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158">
        <v>61.0</v>
      </c>
      <c r="B62" s="6"/>
      <c r="C62" s="6" t="s">
        <v>3333</v>
      </c>
      <c r="D62" s="6" t="s">
        <v>3334</v>
      </c>
      <c r="E62" s="6"/>
      <c r="F62" s="70" t="s">
        <v>5</v>
      </c>
      <c r="G62" s="6" t="s">
        <v>3088</v>
      </c>
      <c r="H62" s="6"/>
      <c r="I62" s="6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158">
        <v>62.0</v>
      </c>
      <c r="B63" s="6" t="s">
        <v>3335</v>
      </c>
      <c r="C63" s="6" t="s">
        <v>3336</v>
      </c>
      <c r="D63" s="6" t="s">
        <v>3337</v>
      </c>
      <c r="E63" s="6">
        <v>4.8692687319E10</v>
      </c>
      <c r="F63" s="70" t="s">
        <v>5</v>
      </c>
      <c r="G63" s="6" t="s">
        <v>3088</v>
      </c>
      <c r="H63" s="6"/>
      <c r="I63" s="6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158">
        <v>63.0</v>
      </c>
      <c r="B64" s="6" t="s">
        <v>3338</v>
      </c>
      <c r="C64" s="6" t="s">
        <v>3339</v>
      </c>
      <c r="D64" s="6" t="s">
        <v>3340</v>
      </c>
      <c r="E64" s="6" t="s">
        <v>3341</v>
      </c>
      <c r="F64" s="70" t="s">
        <v>5</v>
      </c>
      <c r="G64" s="6" t="s">
        <v>3088</v>
      </c>
      <c r="H64" s="6"/>
      <c r="I64" s="6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158">
        <v>64.0</v>
      </c>
      <c r="B65" s="6" t="s">
        <v>3161</v>
      </c>
      <c r="C65" s="6" t="s">
        <v>3162</v>
      </c>
      <c r="D65" s="6" t="s">
        <v>3342</v>
      </c>
      <c r="E65" s="6">
        <v>4.8602572306E10</v>
      </c>
      <c r="F65" s="70" t="s">
        <v>5</v>
      </c>
      <c r="G65" s="6" t="s">
        <v>3088</v>
      </c>
      <c r="H65" s="52" t="s">
        <v>3343</v>
      </c>
      <c r="I65" s="6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158">
        <v>65.0</v>
      </c>
      <c r="B66" s="6" t="s">
        <v>3344</v>
      </c>
      <c r="C66" s="6" t="s">
        <v>3345</v>
      </c>
      <c r="D66" s="6" t="s">
        <v>3346</v>
      </c>
      <c r="E66" s="6" t="s">
        <v>3347</v>
      </c>
      <c r="F66" s="70" t="s">
        <v>5</v>
      </c>
      <c r="G66" s="6" t="s">
        <v>3088</v>
      </c>
      <c r="H66" s="52" t="s">
        <v>3348</v>
      </c>
      <c r="I66" s="6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158">
        <v>66.0</v>
      </c>
      <c r="B67" s="6" t="s">
        <v>3349</v>
      </c>
      <c r="C67" s="6" t="s">
        <v>3350</v>
      </c>
      <c r="D67" s="6" t="s">
        <v>3351</v>
      </c>
      <c r="E67" s="6">
        <v>8.5721919E8</v>
      </c>
      <c r="F67" s="6"/>
      <c r="G67" s="6" t="s">
        <v>3088</v>
      </c>
      <c r="H67" s="6"/>
      <c r="I67" s="6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158">
        <v>67.0</v>
      </c>
      <c r="B68" s="6" t="s">
        <v>3352</v>
      </c>
      <c r="C68" s="6"/>
      <c r="D68" s="6" t="s">
        <v>3353</v>
      </c>
      <c r="E68" s="6"/>
      <c r="F68" s="6"/>
      <c r="G68" s="6" t="s">
        <v>3088</v>
      </c>
      <c r="H68" s="6"/>
      <c r="I68" s="6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241">
        <v>68.0</v>
      </c>
      <c r="B69" s="241" t="s">
        <v>3354</v>
      </c>
      <c r="C69" s="241" t="s">
        <v>3355</v>
      </c>
      <c r="D69" s="242" t="s">
        <v>3356</v>
      </c>
      <c r="E69" s="241">
        <f>48731400333</f>
        <v>48731400333</v>
      </c>
      <c r="F69" s="241"/>
      <c r="G69" s="241" t="s">
        <v>3088</v>
      </c>
      <c r="H69" s="241"/>
      <c r="I69" s="241"/>
      <c r="J69" s="241"/>
      <c r="K69" s="241"/>
      <c r="L69" s="241"/>
      <c r="M69" s="241"/>
      <c r="N69" s="241"/>
      <c r="O69" s="241"/>
      <c r="P69" s="241"/>
      <c r="Q69" s="241"/>
      <c r="R69" s="241"/>
      <c r="S69" s="241"/>
      <c r="T69" s="241"/>
      <c r="U69" s="241"/>
      <c r="V69" s="241"/>
      <c r="W69" s="241"/>
      <c r="X69" s="241"/>
      <c r="Y69" s="241"/>
      <c r="Z69" s="241"/>
    </row>
    <row r="70" ht="15.75" customHeight="1">
      <c r="A70" s="241">
        <v>69.0</v>
      </c>
      <c r="B70" s="241"/>
      <c r="C70" s="241" t="s">
        <v>3357</v>
      </c>
      <c r="D70" s="243" t="s">
        <v>3358</v>
      </c>
      <c r="E70" s="241"/>
      <c r="F70" s="241"/>
      <c r="G70" s="241"/>
      <c r="H70" s="241"/>
      <c r="I70" s="241"/>
      <c r="J70" s="241"/>
      <c r="K70" s="241"/>
      <c r="L70" s="241"/>
      <c r="M70" s="241"/>
      <c r="N70" s="241"/>
      <c r="O70" s="241"/>
      <c r="P70" s="241"/>
      <c r="Q70" s="241"/>
      <c r="R70" s="241"/>
      <c r="S70" s="241"/>
      <c r="T70" s="241"/>
      <c r="U70" s="241"/>
      <c r="V70" s="241"/>
      <c r="W70" s="241"/>
      <c r="X70" s="241"/>
      <c r="Y70" s="241"/>
      <c r="Z70" s="241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244" t="s">
        <v>0</v>
      </c>
      <c r="B72" s="245" t="s">
        <v>3359</v>
      </c>
      <c r="C72" s="245" t="s">
        <v>2</v>
      </c>
      <c r="D72" s="245" t="s">
        <v>3</v>
      </c>
      <c r="E72" s="245" t="s">
        <v>4</v>
      </c>
      <c r="F72" s="245" t="s">
        <v>5</v>
      </c>
      <c r="G72" s="245" t="s">
        <v>6</v>
      </c>
      <c r="H72" s="245" t="s">
        <v>7</v>
      </c>
      <c r="I72" s="246" t="s">
        <v>8</v>
      </c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ht="15.75" customHeight="1">
      <c r="A73" s="247">
        <v>1.0</v>
      </c>
      <c r="B73" s="248"/>
      <c r="C73" s="248" t="s">
        <v>3360</v>
      </c>
      <c r="D73" s="249" t="s">
        <v>3361</v>
      </c>
      <c r="E73" s="248">
        <v>4.8795378409E10</v>
      </c>
      <c r="F73" s="250"/>
      <c r="G73" s="248" t="s">
        <v>3088</v>
      </c>
      <c r="H73" s="248"/>
      <c r="I73" s="248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247">
        <v>2.0</v>
      </c>
      <c r="B74" s="248"/>
      <c r="C74" s="248" t="s">
        <v>3362</v>
      </c>
      <c r="D74" s="249" t="s">
        <v>3363</v>
      </c>
      <c r="E74" s="248"/>
      <c r="F74" s="250"/>
      <c r="G74" s="248" t="s">
        <v>3088</v>
      </c>
      <c r="H74" s="248"/>
      <c r="I74" s="248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247">
        <v>3.0</v>
      </c>
      <c r="B75" s="248"/>
      <c r="C75" s="248" t="s">
        <v>3364</v>
      </c>
      <c r="D75" s="251"/>
      <c r="E75" s="248"/>
      <c r="F75" s="250"/>
      <c r="G75" s="248" t="s">
        <v>3088</v>
      </c>
      <c r="H75" s="248"/>
      <c r="I75" s="248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247">
        <v>4.0</v>
      </c>
      <c r="B76" s="248"/>
      <c r="C76" s="248" t="s">
        <v>3365</v>
      </c>
      <c r="D76" s="249" t="s">
        <v>3366</v>
      </c>
      <c r="E76" s="248"/>
      <c r="F76" s="250"/>
      <c r="G76" s="248" t="s">
        <v>3088</v>
      </c>
      <c r="H76" s="248"/>
      <c r="I76" s="248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247">
        <v>5.0</v>
      </c>
      <c r="B77" s="248"/>
      <c r="C77" s="252" t="s">
        <v>3367</v>
      </c>
      <c r="D77" s="253" t="s">
        <v>3368</v>
      </c>
      <c r="E77" s="252"/>
      <c r="F77" s="248"/>
      <c r="G77" s="248" t="s">
        <v>3088</v>
      </c>
      <c r="H77" s="252"/>
      <c r="I77" s="252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247">
        <v>6.0</v>
      </c>
      <c r="B78" s="248"/>
      <c r="C78" s="254" t="s">
        <v>3369</v>
      </c>
      <c r="D78" s="255" t="s">
        <v>3370</v>
      </c>
      <c r="E78" s="254"/>
      <c r="F78" s="248"/>
      <c r="G78" s="248" t="s">
        <v>3088</v>
      </c>
      <c r="H78" s="254"/>
      <c r="I78" s="254" t="s">
        <v>3371</v>
      </c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247">
        <v>7.0</v>
      </c>
      <c r="B79" s="248"/>
      <c r="C79" s="252" t="s">
        <v>3372</v>
      </c>
      <c r="D79" s="253" t="s">
        <v>3373</v>
      </c>
      <c r="E79" s="252">
        <v>6.01469654E8</v>
      </c>
      <c r="F79" s="248"/>
      <c r="G79" s="248" t="s">
        <v>3088</v>
      </c>
      <c r="H79" s="252"/>
      <c r="I79" s="252" t="s">
        <v>754</v>
      </c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247">
        <v>8.0</v>
      </c>
      <c r="B80" s="248"/>
      <c r="C80" s="254" t="s">
        <v>3188</v>
      </c>
      <c r="D80" s="255" t="s">
        <v>3374</v>
      </c>
      <c r="E80" s="254"/>
      <c r="F80" s="248"/>
      <c r="G80" s="248" t="s">
        <v>3088</v>
      </c>
      <c r="H80" s="254"/>
      <c r="I80" s="254" t="s">
        <v>1301</v>
      </c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247">
        <v>9.0</v>
      </c>
      <c r="B81" s="248"/>
      <c r="C81" s="252" t="s">
        <v>3375</v>
      </c>
      <c r="D81" s="253" t="s">
        <v>3376</v>
      </c>
      <c r="E81" s="252">
        <v>4.8505570928E10</v>
      </c>
      <c r="F81" s="248"/>
      <c r="G81" s="248" t="s">
        <v>3088</v>
      </c>
      <c r="H81" s="252"/>
      <c r="I81" s="252" t="s">
        <v>106</v>
      </c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247">
        <v>10.0</v>
      </c>
      <c r="B82" s="248"/>
      <c r="C82" s="254" t="s">
        <v>3377</v>
      </c>
      <c r="D82" s="255" t="s">
        <v>3378</v>
      </c>
      <c r="E82" s="254">
        <v>4.8505343252E10</v>
      </c>
      <c r="F82" s="248"/>
      <c r="G82" s="248" t="s">
        <v>3088</v>
      </c>
      <c r="H82" s="254"/>
      <c r="I82" s="254" t="s">
        <v>3379</v>
      </c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247">
        <v>11.0</v>
      </c>
      <c r="B83" s="248"/>
      <c r="C83" s="252" t="s">
        <v>3188</v>
      </c>
      <c r="D83" s="253" t="s">
        <v>3380</v>
      </c>
      <c r="E83" s="252">
        <v>5.12846634E8</v>
      </c>
      <c r="F83" s="248"/>
      <c r="G83" s="248" t="s">
        <v>3088</v>
      </c>
      <c r="H83" s="252"/>
      <c r="I83" s="252" t="s">
        <v>3248</v>
      </c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247">
        <v>12.0</v>
      </c>
      <c r="B84" s="248"/>
      <c r="C84" s="254" t="s">
        <v>3381</v>
      </c>
      <c r="D84" s="255" t="s">
        <v>3382</v>
      </c>
      <c r="E84" s="254">
        <v>6.01398254E8</v>
      </c>
      <c r="F84" s="248"/>
      <c r="G84" s="248" t="s">
        <v>3088</v>
      </c>
      <c r="H84" s="254"/>
      <c r="I84" s="254" t="s">
        <v>281</v>
      </c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247">
        <v>13.0</v>
      </c>
      <c r="B85" s="248"/>
      <c r="C85" s="252" t="s">
        <v>3383</v>
      </c>
      <c r="D85" s="253" t="s">
        <v>3384</v>
      </c>
      <c r="E85" s="252"/>
      <c r="F85" s="248"/>
      <c r="G85" s="248" t="s">
        <v>3088</v>
      </c>
      <c r="H85" s="252"/>
      <c r="I85" s="252" t="s">
        <v>3385</v>
      </c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247">
        <v>14.0</v>
      </c>
      <c r="B86" s="248"/>
      <c r="C86" s="254" t="s">
        <v>3386</v>
      </c>
      <c r="D86" s="255" t="s">
        <v>3387</v>
      </c>
      <c r="E86" s="254">
        <v>5.07367041E8</v>
      </c>
      <c r="F86" s="248"/>
      <c r="G86" s="248" t="s">
        <v>3088</v>
      </c>
      <c r="H86" s="254"/>
      <c r="I86" s="254" t="s">
        <v>3388</v>
      </c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247">
        <v>15.0</v>
      </c>
      <c r="B87" s="248"/>
      <c r="C87" s="252" t="s">
        <v>3389</v>
      </c>
      <c r="D87" s="256"/>
      <c r="E87" s="252"/>
      <c r="F87" s="248"/>
      <c r="G87" s="248" t="s">
        <v>3088</v>
      </c>
      <c r="H87" s="252"/>
      <c r="I87" s="252" t="s">
        <v>3390</v>
      </c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247">
        <v>16.0</v>
      </c>
      <c r="B88" s="248"/>
      <c r="C88" s="254" t="s">
        <v>3200</v>
      </c>
      <c r="D88" s="255" t="s">
        <v>3391</v>
      </c>
      <c r="E88" s="254"/>
      <c r="F88" s="248"/>
      <c r="G88" s="248" t="s">
        <v>3088</v>
      </c>
      <c r="H88" s="254"/>
      <c r="I88" s="254" t="s">
        <v>1257</v>
      </c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247">
        <v>17.0</v>
      </c>
      <c r="B89" s="248"/>
      <c r="C89" s="252" t="s">
        <v>3283</v>
      </c>
      <c r="D89" s="253" t="s">
        <v>3392</v>
      </c>
      <c r="E89" s="252"/>
      <c r="F89" s="248"/>
      <c r="G89" s="248" t="s">
        <v>3088</v>
      </c>
      <c r="H89" s="252"/>
      <c r="I89" s="252" t="s">
        <v>3393</v>
      </c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247">
        <v>18.0</v>
      </c>
      <c r="B90" s="248"/>
      <c r="C90" s="254" t="s">
        <v>3200</v>
      </c>
      <c r="D90" s="257" t="s">
        <v>3394</v>
      </c>
      <c r="E90" s="254"/>
      <c r="F90" s="248"/>
      <c r="G90" s="248" t="s">
        <v>3088</v>
      </c>
      <c r="H90" s="254"/>
      <c r="I90" s="254" t="s">
        <v>101</v>
      </c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247">
        <v>19.0</v>
      </c>
      <c r="B91" s="248"/>
      <c r="C91" s="252" t="s">
        <v>3171</v>
      </c>
      <c r="D91" s="253" t="s">
        <v>3395</v>
      </c>
      <c r="E91" s="252"/>
      <c r="F91" s="248"/>
      <c r="G91" s="248" t="s">
        <v>3088</v>
      </c>
      <c r="H91" s="252"/>
      <c r="I91" s="252" t="s">
        <v>3396</v>
      </c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247">
        <v>20.0</v>
      </c>
      <c r="B92" s="248"/>
      <c r="C92" s="254" t="s">
        <v>3397</v>
      </c>
      <c r="D92" s="255" t="s">
        <v>3398</v>
      </c>
      <c r="E92" s="254"/>
      <c r="F92" s="248"/>
      <c r="G92" s="248" t="s">
        <v>3088</v>
      </c>
      <c r="H92" s="254"/>
      <c r="I92" s="254" t="s">
        <v>207</v>
      </c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247">
        <v>21.0</v>
      </c>
      <c r="B93" s="248"/>
      <c r="C93" s="252" t="s">
        <v>3399</v>
      </c>
      <c r="D93" s="253" t="s">
        <v>3400</v>
      </c>
      <c r="E93" s="252"/>
      <c r="F93" s="248"/>
      <c r="G93" s="248" t="s">
        <v>3088</v>
      </c>
      <c r="H93" s="252"/>
      <c r="I93" s="252" t="s">
        <v>3401</v>
      </c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247">
        <v>22.0</v>
      </c>
      <c r="B94" s="248"/>
      <c r="C94" s="254" t="s">
        <v>3377</v>
      </c>
      <c r="D94" s="258"/>
      <c r="E94" s="254"/>
      <c r="F94" s="248"/>
      <c r="G94" s="248" t="s">
        <v>3088</v>
      </c>
      <c r="H94" s="254"/>
      <c r="I94" s="254" t="s">
        <v>1268</v>
      </c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247">
        <v>23.0</v>
      </c>
      <c r="B95" s="248"/>
      <c r="C95" s="259" t="s">
        <v>3402</v>
      </c>
      <c r="D95" s="260" t="s">
        <v>3403</v>
      </c>
      <c r="E95" s="259"/>
      <c r="F95" s="248"/>
      <c r="G95" s="248" t="s">
        <v>3088</v>
      </c>
      <c r="H95" s="259"/>
      <c r="I95" s="259" t="s">
        <v>3404</v>
      </c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247">
        <v>24.0</v>
      </c>
      <c r="B96" s="248"/>
      <c r="C96" s="259"/>
      <c r="D96" s="260" t="s">
        <v>3405</v>
      </c>
      <c r="E96" s="259"/>
      <c r="F96" s="248"/>
      <c r="G96" s="248" t="s">
        <v>3088</v>
      </c>
      <c r="H96" s="259"/>
      <c r="I96" s="259" t="s">
        <v>658</v>
      </c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247">
        <v>25.0</v>
      </c>
      <c r="B97" s="248"/>
      <c r="C97" s="261" t="s">
        <v>3406</v>
      </c>
      <c r="D97" s="262" t="s">
        <v>3407</v>
      </c>
      <c r="E97" s="261"/>
      <c r="F97" s="248"/>
      <c r="G97" s="248" t="s">
        <v>3088</v>
      </c>
      <c r="H97" s="261"/>
      <c r="I97" s="261" t="s">
        <v>3408</v>
      </c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247">
        <v>26.0</v>
      </c>
      <c r="B98" s="248"/>
      <c r="C98" s="259" t="s">
        <v>3138</v>
      </c>
      <c r="D98" s="263" t="s">
        <v>3409</v>
      </c>
      <c r="E98" s="259"/>
      <c r="F98" s="248"/>
      <c r="G98" s="248" t="s">
        <v>3088</v>
      </c>
      <c r="H98" s="259"/>
      <c r="I98" s="259" t="s">
        <v>126</v>
      </c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247">
        <v>27.0</v>
      </c>
      <c r="B99" s="248"/>
      <c r="C99" s="259" t="s">
        <v>3410</v>
      </c>
      <c r="D99" s="263" t="s">
        <v>3411</v>
      </c>
      <c r="E99" s="259"/>
      <c r="F99" s="248"/>
      <c r="G99" s="248" t="s">
        <v>3088</v>
      </c>
      <c r="H99" s="259"/>
      <c r="I99" s="259" t="s">
        <v>3412</v>
      </c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247">
        <v>28.0</v>
      </c>
      <c r="B100" s="248"/>
      <c r="C100" s="259" t="s">
        <v>3399</v>
      </c>
      <c r="D100" s="263" t="s">
        <v>3413</v>
      </c>
      <c r="E100" s="259"/>
      <c r="F100" s="248"/>
      <c r="G100" s="248" t="s">
        <v>3088</v>
      </c>
      <c r="H100" s="259"/>
      <c r="I100" s="259" t="s">
        <v>3414</v>
      </c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247">
        <v>29.0</v>
      </c>
      <c r="B101" s="264"/>
      <c r="C101" s="259" t="s">
        <v>3415</v>
      </c>
      <c r="D101" s="263" t="s">
        <v>3416</v>
      </c>
      <c r="E101" s="259"/>
      <c r="F101" s="264"/>
      <c r="G101" s="264" t="s">
        <v>3088</v>
      </c>
      <c r="H101" s="259"/>
      <c r="I101" s="259" t="s">
        <v>959</v>
      </c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</row>
    <row r="102" ht="15.75" customHeight="1">
      <c r="A102" s="247">
        <v>30.0</v>
      </c>
      <c r="B102" s="248"/>
      <c r="C102" s="254" t="s">
        <v>3188</v>
      </c>
      <c r="D102" s="257" t="s">
        <v>3380</v>
      </c>
      <c r="E102" s="254"/>
      <c r="F102" s="248"/>
      <c r="G102" s="248" t="s">
        <v>3088</v>
      </c>
      <c r="H102" s="254"/>
      <c r="I102" s="254" t="s">
        <v>3417</v>
      </c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247">
        <v>31.0</v>
      </c>
      <c r="B103" s="248"/>
      <c r="C103" s="252" t="s">
        <v>3292</v>
      </c>
      <c r="D103" s="265" t="s">
        <v>3418</v>
      </c>
      <c r="E103" s="252"/>
      <c r="F103" s="248"/>
      <c r="G103" s="248" t="s">
        <v>3088</v>
      </c>
      <c r="H103" s="252"/>
      <c r="I103" s="252" t="s">
        <v>1032</v>
      </c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247">
        <v>32.0</v>
      </c>
      <c r="B104" s="248"/>
      <c r="C104" s="254" t="s">
        <v>3419</v>
      </c>
      <c r="D104" s="257" t="s">
        <v>3420</v>
      </c>
      <c r="E104" s="254"/>
      <c r="F104" s="248"/>
      <c r="G104" s="248" t="s">
        <v>3088</v>
      </c>
      <c r="H104" s="254"/>
      <c r="I104" s="254" t="s">
        <v>1297</v>
      </c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247">
        <v>33.0</v>
      </c>
      <c r="B105" s="248"/>
      <c r="C105" s="252" t="s">
        <v>3236</v>
      </c>
      <c r="D105" s="265" t="s">
        <v>3421</v>
      </c>
      <c r="E105" s="252"/>
      <c r="F105" s="248"/>
      <c r="G105" s="248" t="s">
        <v>3088</v>
      </c>
      <c r="H105" s="252"/>
      <c r="I105" s="252" t="s">
        <v>1292</v>
      </c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247">
        <v>34.0</v>
      </c>
      <c r="B106" s="248"/>
      <c r="C106" s="254" t="s">
        <v>3422</v>
      </c>
      <c r="D106" s="257" t="s">
        <v>3423</v>
      </c>
      <c r="E106" s="254"/>
      <c r="F106" s="248"/>
      <c r="G106" s="248" t="s">
        <v>3088</v>
      </c>
      <c r="H106" s="254"/>
      <c r="I106" s="254" t="s">
        <v>754</v>
      </c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247">
        <v>35.0</v>
      </c>
      <c r="B107" s="248"/>
      <c r="C107" s="252" t="s">
        <v>3424</v>
      </c>
      <c r="D107" s="253" t="s">
        <v>3425</v>
      </c>
      <c r="E107" s="252"/>
      <c r="F107" s="248"/>
      <c r="G107" s="248" t="s">
        <v>3088</v>
      </c>
      <c r="H107" s="252"/>
      <c r="I107" s="252" t="s">
        <v>665</v>
      </c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247">
        <v>36.0</v>
      </c>
      <c r="B108" s="248"/>
      <c r="C108" s="254" t="s">
        <v>3426</v>
      </c>
      <c r="D108" s="255" t="s">
        <v>3427</v>
      </c>
      <c r="E108" s="254"/>
      <c r="F108" s="248"/>
      <c r="G108" s="248" t="s">
        <v>3088</v>
      </c>
      <c r="H108" s="254"/>
      <c r="I108" s="254" t="s">
        <v>271</v>
      </c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247">
        <v>37.0</v>
      </c>
      <c r="B109" s="248"/>
      <c r="C109" s="252" t="s">
        <v>3250</v>
      </c>
      <c r="D109" s="265" t="s">
        <v>3428</v>
      </c>
      <c r="E109" s="252"/>
      <c r="F109" s="248"/>
      <c r="G109" s="248" t="s">
        <v>3088</v>
      </c>
      <c r="H109" s="252"/>
      <c r="I109" s="252" t="s">
        <v>794</v>
      </c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247">
        <v>38.0</v>
      </c>
      <c r="B110" s="248"/>
      <c r="C110" s="254" t="s">
        <v>3200</v>
      </c>
      <c r="D110" s="257" t="s">
        <v>3429</v>
      </c>
      <c r="E110" s="254"/>
      <c r="F110" s="248"/>
      <c r="G110" s="248" t="s">
        <v>3088</v>
      </c>
      <c r="H110" s="254"/>
      <c r="I110" s="254" t="s">
        <v>1301</v>
      </c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247">
        <v>39.0</v>
      </c>
      <c r="B111" s="248"/>
      <c r="C111" s="252" t="s">
        <v>3430</v>
      </c>
      <c r="D111" s="265" t="s">
        <v>3431</v>
      </c>
      <c r="E111" s="252"/>
      <c r="F111" s="248"/>
      <c r="G111" s="248" t="s">
        <v>3088</v>
      </c>
      <c r="H111" s="252"/>
      <c r="I111" s="252" t="s">
        <v>3432</v>
      </c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247">
        <v>40.0</v>
      </c>
      <c r="B112" s="248"/>
      <c r="C112" s="254" t="s">
        <v>3433</v>
      </c>
      <c r="D112" s="257" t="s">
        <v>3434</v>
      </c>
      <c r="E112" s="254"/>
      <c r="F112" s="248"/>
      <c r="G112" s="248" t="s">
        <v>3088</v>
      </c>
      <c r="H112" s="254"/>
      <c r="I112" s="254" t="s">
        <v>140</v>
      </c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247">
        <v>41.0</v>
      </c>
      <c r="B113" s="248"/>
      <c r="C113" s="252" t="s">
        <v>3435</v>
      </c>
      <c r="D113" s="253" t="s">
        <v>3436</v>
      </c>
      <c r="E113" s="252"/>
      <c r="F113" s="248"/>
      <c r="G113" s="248" t="s">
        <v>3088</v>
      </c>
      <c r="H113" s="252"/>
      <c r="I113" s="252" t="s">
        <v>754</v>
      </c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247">
        <v>42.0</v>
      </c>
      <c r="B114" s="248"/>
      <c r="C114" s="248" t="s">
        <v>3437</v>
      </c>
      <c r="D114" s="249" t="s">
        <v>3438</v>
      </c>
      <c r="E114" s="248"/>
      <c r="F114" s="248"/>
      <c r="G114" s="248" t="s">
        <v>3088</v>
      </c>
      <c r="H114" s="248"/>
      <c r="I114" s="248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247">
        <v>43.0</v>
      </c>
      <c r="B115" s="248"/>
      <c r="C115" s="248" t="s">
        <v>3439</v>
      </c>
      <c r="D115" s="249" t="s">
        <v>3440</v>
      </c>
      <c r="E115" s="248"/>
      <c r="F115" s="248"/>
      <c r="G115" s="248" t="s">
        <v>3088</v>
      </c>
      <c r="H115" s="248"/>
      <c r="I115" s="248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247">
        <v>44.0</v>
      </c>
      <c r="B116" s="248"/>
      <c r="C116" s="248" t="s">
        <v>3441</v>
      </c>
      <c r="D116" s="249" t="s">
        <v>3442</v>
      </c>
      <c r="E116" s="248"/>
      <c r="F116" s="248"/>
      <c r="G116" s="248" t="s">
        <v>3088</v>
      </c>
      <c r="H116" s="248"/>
      <c r="I116" s="248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247">
        <v>45.0</v>
      </c>
      <c r="B117" s="266"/>
      <c r="C117" s="266" t="s">
        <v>3443</v>
      </c>
      <c r="D117" s="267" t="s">
        <v>3444</v>
      </c>
      <c r="E117" s="266"/>
      <c r="F117" s="266"/>
      <c r="G117" s="266" t="s">
        <v>3088</v>
      </c>
      <c r="H117" s="266"/>
      <c r="I117" s="266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247">
        <v>46.0</v>
      </c>
      <c r="B118" s="266"/>
      <c r="C118" s="266"/>
      <c r="D118" s="267" t="s">
        <v>3445</v>
      </c>
      <c r="E118" s="266"/>
      <c r="F118" s="266"/>
      <c r="G118" s="266" t="s">
        <v>3088</v>
      </c>
      <c r="H118" s="266"/>
      <c r="I118" s="266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268">
        <v>47.0</v>
      </c>
      <c r="B119" s="266"/>
      <c r="C119" s="266" t="s">
        <v>3446</v>
      </c>
      <c r="D119" s="267" t="s">
        <v>3447</v>
      </c>
      <c r="E119" s="266"/>
      <c r="F119" s="266"/>
      <c r="G119" s="266" t="s">
        <v>3088</v>
      </c>
      <c r="H119" s="266"/>
      <c r="I119" s="266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247">
        <v>48.0</v>
      </c>
      <c r="B120" s="266"/>
      <c r="C120" s="269" t="s">
        <v>3448</v>
      </c>
      <c r="D120" s="270" t="s">
        <v>3449</v>
      </c>
      <c r="E120" s="269">
        <v>7.95119383E8</v>
      </c>
      <c r="F120" s="266"/>
      <c r="G120" s="266" t="s">
        <v>3088</v>
      </c>
      <c r="H120" s="266"/>
      <c r="I120" s="269" t="s">
        <v>3450</v>
      </c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5.75" customHeight="1">
      <c r="A121" s="247">
        <v>49.0</v>
      </c>
      <c r="B121" s="266" t="s">
        <v>3451</v>
      </c>
      <c r="C121" s="266" t="s">
        <v>3452</v>
      </c>
      <c r="D121" s="267" t="s">
        <v>3453</v>
      </c>
      <c r="E121" s="269">
        <v>4.8512449768E10</v>
      </c>
      <c r="F121" s="266"/>
      <c r="G121" s="266" t="s">
        <v>3088</v>
      </c>
      <c r="H121" s="266" t="s">
        <v>3454</v>
      </c>
      <c r="I121" s="266" t="s">
        <v>3455</v>
      </c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5.75" customHeight="1">
      <c r="A122" s="247">
        <v>50.0</v>
      </c>
      <c r="B122" s="269" t="s">
        <v>3456</v>
      </c>
      <c r="C122" s="269" t="s">
        <v>3457</v>
      </c>
      <c r="D122" s="267" t="s">
        <v>3458</v>
      </c>
      <c r="E122" s="269">
        <v>4.86677783E10</v>
      </c>
      <c r="F122" s="266"/>
      <c r="G122" s="266" t="s">
        <v>3088</v>
      </c>
      <c r="H122" s="266" t="s">
        <v>3459</v>
      </c>
      <c r="I122" s="266" t="s">
        <v>3460</v>
      </c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5.75" customHeight="1">
      <c r="A123" s="247">
        <v>51.0</v>
      </c>
      <c r="B123" s="266"/>
      <c r="C123" s="271" t="s">
        <v>3461</v>
      </c>
      <c r="D123" s="272" t="s">
        <v>3462</v>
      </c>
      <c r="E123" s="273" t="s">
        <v>3463</v>
      </c>
      <c r="F123" s="266"/>
      <c r="G123" s="274" t="s">
        <v>3088</v>
      </c>
      <c r="H123" s="266"/>
      <c r="I123" s="248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5.75" customHeight="1">
      <c r="A124" s="275">
        <v>52.0</v>
      </c>
      <c r="B124" s="248"/>
      <c r="C124" s="276" t="s">
        <v>3464</v>
      </c>
      <c r="D124" s="277" t="s">
        <v>3465</v>
      </c>
      <c r="E124" s="276" t="s">
        <v>3466</v>
      </c>
      <c r="F124" s="248"/>
      <c r="G124" s="276" t="s">
        <v>3088</v>
      </c>
      <c r="H124" s="248"/>
      <c r="I124" s="248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5.75" customHeight="1">
      <c r="A125" s="275">
        <v>53.0</v>
      </c>
      <c r="B125" s="276" t="s">
        <v>3467</v>
      </c>
      <c r="C125" s="276" t="s">
        <v>3468</v>
      </c>
      <c r="D125" s="277" t="s">
        <v>3167</v>
      </c>
      <c r="E125" s="276" t="s">
        <v>3469</v>
      </c>
      <c r="F125" s="248"/>
      <c r="G125" s="276" t="s">
        <v>3088</v>
      </c>
      <c r="H125" s="278" t="s">
        <v>3470</v>
      </c>
      <c r="I125" s="248"/>
      <c r="J125" s="18" t="s">
        <v>3471</v>
      </c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5.75" customHeight="1">
      <c r="A126" s="275">
        <v>54.0</v>
      </c>
      <c r="B126" s="276" t="s">
        <v>3472</v>
      </c>
      <c r="C126" s="276" t="s">
        <v>3473</v>
      </c>
      <c r="D126" s="277" t="s">
        <v>3474</v>
      </c>
      <c r="E126" s="276" t="s">
        <v>3475</v>
      </c>
      <c r="F126" s="248"/>
      <c r="G126" s="276" t="s">
        <v>3088</v>
      </c>
      <c r="H126" s="278" t="s">
        <v>3476</v>
      </c>
      <c r="I126" s="248"/>
      <c r="J126" s="18" t="s">
        <v>3477</v>
      </c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5.75" customHeight="1">
      <c r="A127" s="275">
        <v>55.0</v>
      </c>
      <c r="B127" s="276" t="s">
        <v>3478</v>
      </c>
      <c r="C127" s="276" t="s">
        <v>3479</v>
      </c>
      <c r="D127" s="277" t="s">
        <v>3480</v>
      </c>
      <c r="E127" s="276" t="s">
        <v>3481</v>
      </c>
      <c r="F127" s="248"/>
      <c r="G127" s="276" t="s">
        <v>3088</v>
      </c>
      <c r="H127" s="248"/>
      <c r="I127" s="248"/>
      <c r="J127" s="18" t="s">
        <v>3482</v>
      </c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5.75" customHeight="1">
      <c r="A128" s="275">
        <v>56.0</v>
      </c>
      <c r="B128" s="276" t="s">
        <v>3483</v>
      </c>
      <c r="C128" s="276" t="s">
        <v>3484</v>
      </c>
      <c r="D128" s="277" t="s">
        <v>3485</v>
      </c>
      <c r="E128" s="276" t="s">
        <v>3486</v>
      </c>
      <c r="F128" s="248"/>
      <c r="G128" s="276" t="s">
        <v>3088</v>
      </c>
      <c r="H128" s="278" t="s">
        <v>3487</v>
      </c>
      <c r="I128" s="248"/>
      <c r="J128" s="18" t="s">
        <v>3488</v>
      </c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15.75" customHeight="1">
      <c r="A129" s="275">
        <v>57.0</v>
      </c>
      <c r="B129" s="279" t="s">
        <v>3489</v>
      </c>
      <c r="C129" s="266"/>
      <c r="D129" s="280" t="s">
        <v>3490</v>
      </c>
      <c r="E129" s="281" t="s">
        <v>3491</v>
      </c>
      <c r="F129" s="266"/>
      <c r="G129" s="282" t="s">
        <v>3088</v>
      </c>
      <c r="H129" s="283" t="s">
        <v>3492</v>
      </c>
      <c r="I129" s="266"/>
      <c r="J129" s="284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ht="15.75" customHeight="1">
      <c r="A130" s="275">
        <v>58.0</v>
      </c>
      <c r="B130" s="285" t="s">
        <v>3493</v>
      </c>
      <c r="C130" s="286" t="s">
        <v>3494</v>
      </c>
      <c r="D130" s="287" t="s">
        <v>3495</v>
      </c>
      <c r="E130" s="288" t="s">
        <v>3496</v>
      </c>
      <c r="F130" s="248"/>
      <c r="G130" s="276" t="s">
        <v>3088</v>
      </c>
      <c r="H130" s="278" t="s">
        <v>3497</v>
      </c>
      <c r="I130" s="248"/>
      <c r="J130" s="289" t="s">
        <v>3498</v>
      </c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5.75" customHeight="1">
      <c r="A131" s="275">
        <v>59.0</v>
      </c>
      <c r="B131" s="290" t="s">
        <v>3499</v>
      </c>
      <c r="C131" s="290" t="s">
        <v>3500</v>
      </c>
      <c r="D131" s="291" t="s">
        <v>3501</v>
      </c>
      <c r="E131" s="290" t="s">
        <v>3502</v>
      </c>
      <c r="F131" s="292"/>
      <c r="G131" s="293" t="s">
        <v>3088</v>
      </c>
      <c r="H131" s="294" t="s">
        <v>3503</v>
      </c>
      <c r="I131" s="292"/>
      <c r="J131" s="295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ht="15.75" customHeight="1">
      <c r="A132" s="275">
        <v>60.0</v>
      </c>
      <c r="B132" s="296" t="s">
        <v>3504</v>
      </c>
      <c r="C132" s="297" t="s">
        <v>3505</v>
      </c>
      <c r="D132" s="298" t="s">
        <v>3506</v>
      </c>
      <c r="E132" s="299" t="s">
        <v>3507</v>
      </c>
      <c r="F132" s="292"/>
      <c r="G132" s="293" t="s">
        <v>3088</v>
      </c>
      <c r="H132" s="294" t="s">
        <v>3508</v>
      </c>
      <c r="I132" s="292"/>
      <c r="J132" s="300" t="s">
        <v>3509</v>
      </c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275">
        <v>61.0</v>
      </c>
      <c r="B133" s="297" t="s">
        <v>3510</v>
      </c>
      <c r="C133" s="297" t="s">
        <v>3511</v>
      </c>
      <c r="D133" s="301" t="s">
        <v>3512</v>
      </c>
      <c r="E133" s="299" t="s">
        <v>3513</v>
      </c>
      <c r="F133" s="292"/>
      <c r="G133" s="293" t="s">
        <v>3088</v>
      </c>
      <c r="H133" s="294" t="s">
        <v>3514</v>
      </c>
      <c r="I133" s="292"/>
      <c r="J133" s="300" t="s">
        <v>3515</v>
      </c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275">
        <v>62.0</v>
      </c>
      <c r="B134" s="302" t="s">
        <v>3516</v>
      </c>
      <c r="C134" s="302" t="s">
        <v>3517</v>
      </c>
      <c r="D134" s="303" t="s">
        <v>3518</v>
      </c>
      <c r="E134" s="304" t="s">
        <v>3519</v>
      </c>
      <c r="F134" s="292"/>
      <c r="G134" s="293" t="s">
        <v>3088</v>
      </c>
      <c r="H134" s="294" t="s">
        <v>3520</v>
      </c>
      <c r="I134" s="292"/>
      <c r="J134" s="305" t="s">
        <v>3521</v>
      </c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306">
        <v>63.0</v>
      </c>
      <c r="B135" s="279" t="s">
        <v>3522</v>
      </c>
      <c r="C135" s="307" t="s">
        <v>3273</v>
      </c>
      <c r="D135" s="279" t="s">
        <v>3523</v>
      </c>
      <c r="E135" s="279" t="s">
        <v>3524</v>
      </c>
      <c r="F135" s="308"/>
      <c r="G135" s="309" t="s">
        <v>3088</v>
      </c>
      <c r="H135" s="310" t="s">
        <v>3525</v>
      </c>
      <c r="I135" s="311"/>
      <c r="J135" s="25" t="s">
        <v>3526</v>
      </c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306">
        <v>64.0</v>
      </c>
      <c r="B136" s="279" t="s">
        <v>3527</v>
      </c>
      <c r="C136" s="279" t="s">
        <v>3500</v>
      </c>
      <c r="D136" s="312" t="s">
        <v>3528</v>
      </c>
      <c r="E136" s="313" t="s">
        <v>3502</v>
      </c>
      <c r="F136" s="314"/>
      <c r="G136" s="315" t="s">
        <v>3088</v>
      </c>
      <c r="H136" s="316" t="s">
        <v>3529</v>
      </c>
      <c r="I136" s="317"/>
      <c r="J136" s="25" t="s">
        <v>3530</v>
      </c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318">
        <v>65.0</v>
      </c>
      <c r="B137" s="319" t="s">
        <v>3161</v>
      </c>
      <c r="C137" s="319" t="s">
        <v>3162</v>
      </c>
      <c r="D137" s="319" t="s">
        <v>3163</v>
      </c>
      <c r="E137" s="319" t="s">
        <v>3531</v>
      </c>
      <c r="F137" s="320"/>
      <c r="G137" s="321" t="s">
        <v>3088</v>
      </c>
      <c r="H137" s="322" t="s">
        <v>3532</v>
      </c>
      <c r="I137" s="323"/>
      <c r="J137" s="25" t="s">
        <v>3533</v>
      </c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:id="rId1" ref="H4"/>
    <hyperlink r:id="rId2" ref="H5"/>
    <hyperlink r:id="rId3" ref="H6"/>
    <hyperlink r:id="rId4" ref="H7"/>
    <hyperlink r:id="rId5" ref="H8"/>
    <hyperlink r:id="rId6" ref="H9"/>
    <hyperlink r:id="rId7" ref="H12"/>
    <hyperlink r:id="rId8" ref="H13"/>
    <hyperlink r:id="rId9" ref="H14"/>
    <hyperlink r:id="rId10" ref="H15"/>
    <hyperlink r:id="rId11" ref="H17"/>
    <hyperlink r:id="rId12" ref="H21"/>
    <hyperlink r:id="rId13" ref="H22"/>
    <hyperlink r:id="rId14" ref="D23"/>
    <hyperlink r:id="rId15" ref="H23"/>
    <hyperlink r:id="rId16" ref="H24"/>
    <hyperlink r:id="rId17" ref="D25"/>
    <hyperlink r:id="rId18" ref="H25"/>
    <hyperlink r:id="rId19" ref="D26"/>
    <hyperlink r:id="rId20" ref="H26"/>
    <hyperlink r:id="rId21" ref="D27"/>
    <hyperlink r:id="rId22" ref="H27"/>
    <hyperlink r:id="rId23" ref="D28"/>
    <hyperlink r:id="rId24" ref="H28"/>
    <hyperlink r:id="rId25" ref="H29"/>
    <hyperlink r:id="rId26" ref="D30"/>
    <hyperlink r:id="rId27" ref="H30"/>
    <hyperlink r:id="rId28" ref="D31"/>
    <hyperlink r:id="rId29" ref="H31"/>
    <hyperlink r:id="rId30" ref="D32"/>
    <hyperlink r:id="rId31" ref="H32"/>
    <hyperlink r:id="rId32" ref="D33"/>
    <hyperlink r:id="rId33" ref="H33"/>
    <hyperlink r:id="rId34" ref="H34"/>
    <hyperlink r:id="rId35" ref="D35"/>
    <hyperlink r:id="rId36" ref="H35"/>
    <hyperlink r:id="rId37" ref="H36"/>
    <hyperlink r:id="rId38" ref="D37"/>
    <hyperlink r:id="rId39" ref="H37"/>
    <hyperlink r:id="rId40" ref="H38"/>
    <hyperlink r:id="rId41" ref="H39"/>
    <hyperlink r:id="rId42" ref="H40"/>
    <hyperlink r:id="rId43" ref="H41"/>
    <hyperlink r:id="rId44" ref="H42"/>
    <hyperlink r:id="rId45" ref="H43"/>
    <hyperlink r:id="rId46" ref="H44"/>
    <hyperlink r:id="rId47" ref="H45"/>
    <hyperlink r:id="rId48" ref="H46"/>
    <hyperlink r:id="rId49" ref="H47"/>
    <hyperlink r:id="rId50" ref="H48"/>
    <hyperlink r:id="rId51" ref="D49"/>
    <hyperlink r:id="rId52" ref="H49"/>
    <hyperlink r:id="rId53" ref="H50"/>
    <hyperlink r:id="rId54" ref="H51"/>
    <hyperlink r:id="rId55" ref="H52"/>
    <hyperlink r:id="rId56" ref="H53"/>
    <hyperlink r:id="rId57" ref="H54"/>
    <hyperlink r:id="rId58" ref="H55"/>
    <hyperlink r:id="rId59" ref="D56"/>
    <hyperlink r:id="rId60" ref="H56"/>
    <hyperlink r:id="rId61" ref="H57"/>
    <hyperlink r:id="rId62" ref="D58"/>
    <hyperlink r:id="rId63" ref="H58"/>
    <hyperlink r:id="rId64" ref="H59"/>
    <hyperlink r:id="rId65" ref="H60"/>
    <hyperlink r:id="rId66" ref="H61"/>
    <hyperlink r:id="rId67" ref="H65"/>
    <hyperlink r:id="rId68" ref="H66"/>
    <hyperlink r:id="rId69" ref="D73"/>
    <hyperlink r:id="rId70" ref="D74"/>
    <hyperlink r:id="rId71" ref="D76"/>
    <hyperlink r:id="rId72" ref="D77"/>
    <hyperlink r:id="rId73" ref="D78"/>
    <hyperlink r:id="rId74" ref="D79"/>
    <hyperlink r:id="rId75" ref="D80"/>
    <hyperlink r:id="rId76" ref="D81"/>
    <hyperlink r:id="rId77" ref="D82"/>
    <hyperlink r:id="rId78" ref="D83"/>
    <hyperlink r:id="rId79" ref="D84"/>
    <hyperlink r:id="rId80" ref="D85"/>
    <hyperlink r:id="rId81" ref="D86"/>
    <hyperlink r:id="rId82" ref="D88"/>
    <hyperlink r:id="rId83" ref="D89"/>
    <hyperlink r:id="rId84" ref="D90"/>
    <hyperlink r:id="rId85" ref="D91"/>
    <hyperlink r:id="rId86" ref="D92"/>
    <hyperlink r:id="rId87" ref="D93"/>
    <hyperlink r:id="rId88" ref="D95"/>
    <hyperlink r:id="rId89" ref="D96"/>
    <hyperlink r:id="rId90" ref="D97"/>
    <hyperlink r:id="rId91" ref="D98"/>
    <hyperlink r:id="rId92" ref="D99"/>
    <hyperlink r:id="rId93" ref="D100"/>
    <hyperlink r:id="rId94" ref="D101"/>
    <hyperlink r:id="rId95" ref="D102"/>
    <hyperlink r:id="rId96" ref="D103"/>
    <hyperlink r:id="rId97" ref="D104"/>
    <hyperlink r:id="rId98" ref="D105"/>
    <hyperlink r:id="rId99" ref="D106"/>
    <hyperlink r:id="rId100" ref="D107"/>
    <hyperlink r:id="rId101" ref="D108"/>
    <hyperlink r:id="rId102" ref="D109"/>
    <hyperlink r:id="rId103" ref="D110"/>
    <hyperlink r:id="rId104" ref="D111"/>
    <hyperlink r:id="rId105" ref="D112"/>
    <hyperlink r:id="rId106" ref="D113"/>
    <hyperlink r:id="rId107" ref="D114"/>
    <hyperlink r:id="rId108" ref="D115"/>
    <hyperlink r:id="rId109" ref="D116"/>
    <hyperlink r:id="rId110" ref="D117"/>
    <hyperlink r:id="rId111" ref="D118"/>
    <hyperlink r:id="rId112" ref="D119"/>
    <hyperlink r:id="rId113" ref="D120"/>
    <hyperlink r:id="rId114" ref="D121"/>
    <hyperlink r:id="rId115" ref="D122"/>
    <hyperlink r:id="rId116" ref="D123"/>
    <hyperlink r:id="rId117" ref="D124"/>
    <hyperlink r:id="rId118" ref="D125"/>
    <hyperlink r:id="rId119" ref="H125"/>
    <hyperlink r:id="rId120" ref="D126"/>
    <hyperlink r:id="rId121" ref="H126"/>
    <hyperlink r:id="rId122" ref="D127"/>
    <hyperlink r:id="rId123" ref="D128"/>
    <hyperlink r:id="rId124" ref="H128"/>
    <hyperlink r:id="rId125" ref="D129"/>
    <hyperlink r:id="rId126" ref="H129"/>
    <hyperlink r:id="rId127" ref="D130"/>
    <hyperlink r:id="rId128" ref="H130"/>
    <hyperlink r:id="rId129" ref="D131"/>
    <hyperlink r:id="rId130" ref="H131"/>
    <hyperlink r:id="rId131" ref="D132"/>
    <hyperlink r:id="rId132" ref="H132"/>
    <hyperlink r:id="rId133" ref="H133"/>
    <hyperlink r:id="rId134" ref="D134"/>
    <hyperlink r:id="rId135" ref="H134"/>
    <hyperlink r:id="rId136" ref="H135"/>
    <hyperlink r:id="rId137" ref="D136"/>
    <hyperlink r:id="rId138" ref="H136"/>
    <hyperlink r:id="rId139" ref="H137"/>
  </hyperlinks>
  <printOptions/>
  <pageMargins bottom="0.75" footer="0.0" header="0.0" left="0.7" right="0.7" top="0.75"/>
  <pageSetup orientation="landscape"/>
  <drawing r:id="rId140"/>
  <tableParts count="1">
    <tablePart r:id="rId14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1.22" defaultRowHeight="15.0"/>
  <cols>
    <col customWidth="1" min="1" max="1" width="11.11"/>
    <col customWidth="1" min="2" max="2" width="23.0"/>
    <col customWidth="1" min="3" max="3" width="22.44"/>
    <col customWidth="1" min="4" max="4" width="25.0"/>
    <col customWidth="1" min="5" max="5" width="15.0"/>
    <col customWidth="1" min="6" max="7" width="11.11"/>
    <col customWidth="1" min="8" max="8" width="31.78"/>
    <col customWidth="1" min="9" max="9" width="31.0"/>
    <col customWidth="1" min="10" max="26" width="11.11"/>
  </cols>
  <sheetData>
    <row r="1">
      <c r="A1" s="75" t="s">
        <v>0</v>
      </c>
      <c r="B1" s="96" t="s">
        <v>1</v>
      </c>
      <c r="C1" s="96" t="s">
        <v>2</v>
      </c>
      <c r="D1" s="96" t="s">
        <v>3</v>
      </c>
      <c r="E1" s="96" t="s">
        <v>4</v>
      </c>
      <c r="F1" s="96" t="s">
        <v>5</v>
      </c>
      <c r="G1" s="96" t="s">
        <v>6</v>
      </c>
      <c r="H1" s="101" t="s">
        <v>7</v>
      </c>
      <c r="I1" s="101" t="s">
        <v>8</v>
      </c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>
      <c r="A2" s="102">
        <v>1.0</v>
      </c>
      <c r="B2" s="7" t="s">
        <v>3534</v>
      </c>
      <c r="C2" s="7" t="s">
        <v>3535</v>
      </c>
      <c r="D2" s="7" t="s">
        <v>3536</v>
      </c>
      <c r="E2" s="7">
        <v>4.0745352924E10</v>
      </c>
      <c r="F2" s="7"/>
      <c r="G2" s="7" t="s">
        <v>3537</v>
      </c>
      <c r="H2" s="7"/>
      <c r="I2" s="7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>
      <c r="A3" s="102">
        <v>2.0</v>
      </c>
      <c r="B3" s="7" t="s">
        <v>3538</v>
      </c>
      <c r="C3" s="7" t="s">
        <v>3539</v>
      </c>
      <c r="D3" s="7" t="s">
        <v>3540</v>
      </c>
      <c r="E3" s="7">
        <v>4.0768845659E10</v>
      </c>
      <c r="F3" s="7"/>
      <c r="G3" s="7" t="s">
        <v>3537</v>
      </c>
      <c r="H3" s="7"/>
      <c r="I3" s="7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>
      <c r="A4" s="102">
        <v>3.0</v>
      </c>
      <c r="B4" s="7" t="s">
        <v>3541</v>
      </c>
      <c r="C4" s="7" t="s">
        <v>3542</v>
      </c>
      <c r="D4" s="7" t="s">
        <v>3543</v>
      </c>
      <c r="E4" s="7">
        <v>7.23997797E8</v>
      </c>
      <c r="F4" s="7"/>
      <c r="G4" s="7" t="s">
        <v>3537</v>
      </c>
      <c r="H4" s="7"/>
      <c r="I4" s="7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>
      <c r="A5" s="102">
        <v>4.0</v>
      </c>
      <c r="B5" s="7" t="s">
        <v>3544</v>
      </c>
      <c r="C5" s="7" t="s">
        <v>3545</v>
      </c>
      <c r="D5" s="7" t="s">
        <v>3546</v>
      </c>
      <c r="E5" s="7">
        <v>7.43409722E8</v>
      </c>
      <c r="F5" s="7"/>
      <c r="G5" s="7" t="s">
        <v>3537</v>
      </c>
      <c r="H5" s="7"/>
      <c r="I5" s="7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>
      <c r="A6" s="102">
        <v>5.0</v>
      </c>
      <c r="B6" s="7" t="s">
        <v>3547</v>
      </c>
      <c r="C6" s="7" t="s">
        <v>3548</v>
      </c>
      <c r="D6" s="7" t="s">
        <v>3549</v>
      </c>
      <c r="E6" s="7">
        <v>4.0744507599E10</v>
      </c>
      <c r="F6" s="7"/>
      <c r="G6" s="7" t="s">
        <v>3537</v>
      </c>
      <c r="H6" s="7"/>
      <c r="I6" s="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>
      <c r="A7" s="102">
        <v>6.0</v>
      </c>
      <c r="B7" s="7" t="s">
        <v>3550</v>
      </c>
      <c r="C7" s="7" t="s">
        <v>3551</v>
      </c>
      <c r="D7" s="7" t="s">
        <v>3552</v>
      </c>
      <c r="E7" s="7">
        <v>7.7069289E8</v>
      </c>
      <c r="F7" s="7"/>
      <c r="G7" s="7" t="s">
        <v>3537</v>
      </c>
      <c r="H7" s="7"/>
      <c r="I7" s="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>
      <c r="A8" s="102">
        <v>7.0</v>
      </c>
      <c r="B8" s="7" t="s">
        <v>3553</v>
      </c>
      <c r="C8" s="7" t="s">
        <v>3554</v>
      </c>
      <c r="D8" s="7" t="s">
        <v>3555</v>
      </c>
      <c r="E8" s="7">
        <v>4.074167782E10</v>
      </c>
      <c r="F8" s="7"/>
      <c r="G8" s="7" t="s">
        <v>3537</v>
      </c>
      <c r="H8" s="7"/>
      <c r="I8" s="7"/>
      <c r="J8" s="12"/>
      <c r="K8" s="12"/>
      <c r="L8" s="12"/>
      <c r="M8" s="12"/>
      <c r="N8" s="88" t="s">
        <v>3556</v>
      </c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>
      <c r="A9" s="102">
        <v>8.0</v>
      </c>
      <c r="B9" s="7" t="s">
        <v>3557</v>
      </c>
      <c r="C9" s="7" t="s">
        <v>3558</v>
      </c>
      <c r="D9" s="7" t="s">
        <v>3559</v>
      </c>
      <c r="E9" s="7">
        <v>4.0757780983E10</v>
      </c>
      <c r="F9" s="7"/>
      <c r="G9" s="7" t="s">
        <v>3537</v>
      </c>
      <c r="H9" s="7"/>
      <c r="I9" s="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>
      <c r="A10" s="102">
        <v>9.0</v>
      </c>
      <c r="B10" s="7" t="s">
        <v>3560</v>
      </c>
      <c r="C10" s="7" t="s">
        <v>3561</v>
      </c>
      <c r="D10" s="7" t="s">
        <v>3562</v>
      </c>
      <c r="E10" s="7">
        <v>4.0743397481E10</v>
      </c>
      <c r="F10" s="7"/>
      <c r="G10" s="7" t="s">
        <v>3537</v>
      </c>
      <c r="H10" s="7"/>
      <c r="I10" s="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>
      <c r="A11" s="102">
        <v>10.0</v>
      </c>
      <c r="B11" s="7" t="s">
        <v>3563</v>
      </c>
      <c r="C11" s="7" t="s">
        <v>3564</v>
      </c>
      <c r="D11" s="7" t="s">
        <v>3565</v>
      </c>
      <c r="E11" s="7">
        <v>4.0745087067E10</v>
      </c>
      <c r="F11" s="7"/>
      <c r="G11" s="7" t="s">
        <v>3537</v>
      </c>
      <c r="H11" s="7"/>
      <c r="I11" s="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>
      <c r="A12" s="102">
        <v>11.0</v>
      </c>
      <c r="B12" s="7" t="s">
        <v>3566</v>
      </c>
      <c r="C12" s="7" t="s">
        <v>3567</v>
      </c>
      <c r="D12" s="7" t="s">
        <v>3568</v>
      </c>
      <c r="E12" s="7">
        <v>4.072921882E10</v>
      </c>
      <c r="F12" s="7"/>
      <c r="G12" s="7" t="s">
        <v>3537</v>
      </c>
      <c r="H12" s="7"/>
      <c r="I12" s="7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>
      <c r="A13" s="102">
        <v>12.0</v>
      </c>
      <c r="B13" s="7" t="s">
        <v>3569</v>
      </c>
      <c r="C13" s="7" t="s">
        <v>3570</v>
      </c>
      <c r="D13" s="7" t="s">
        <v>3571</v>
      </c>
      <c r="E13" s="7">
        <v>4.07852718E10</v>
      </c>
      <c r="F13" s="7"/>
      <c r="G13" s="7" t="s">
        <v>3537</v>
      </c>
      <c r="H13" s="7"/>
      <c r="I13" s="7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>
      <c r="A14" s="102">
        <v>13.0</v>
      </c>
      <c r="B14" s="7" t="s">
        <v>3572</v>
      </c>
      <c r="C14" s="7" t="s">
        <v>3573</v>
      </c>
      <c r="D14" s="7" t="s">
        <v>3574</v>
      </c>
      <c r="E14" s="7">
        <v>7.26352204E8</v>
      </c>
      <c r="F14" s="7"/>
      <c r="G14" s="7" t="s">
        <v>3537</v>
      </c>
      <c r="H14" s="7"/>
      <c r="I14" s="7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>
      <c r="A15" s="102">
        <v>14.0</v>
      </c>
      <c r="B15" s="7" t="s">
        <v>3534</v>
      </c>
      <c r="C15" s="7" t="s">
        <v>3535</v>
      </c>
      <c r="D15" s="7" t="s">
        <v>3536</v>
      </c>
      <c r="E15" s="7">
        <v>4.0745352924E10</v>
      </c>
      <c r="F15" s="7"/>
      <c r="G15" s="7" t="s">
        <v>3537</v>
      </c>
      <c r="H15" s="7"/>
      <c r="I15" s="7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>
      <c r="A16" s="102">
        <v>15.0</v>
      </c>
      <c r="B16" s="7" t="s">
        <v>3575</v>
      </c>
      <c r="C16" s="8" t="s">
        <v>3576</v>
      </c>
      <c r="D16" s="9" t="s">
        <v>3577</v>
      </c>
      <c r="E16" s="8">
        <v>4.0744587346E10</v>
      </c>
      <c r="F16" s="7"/>
      <c r="G16" s="7" t="s">
        <v>3537</v>
      </c>
      <c r="H16" s="9" t="s">
        <v>3578</v>
      </c>
      <c r="I16" s="8" t="s">
        <v>3579</v>
      </c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>
      <c r="A17" s="102">
        <v>16.0</v>
      </c>
      <c r="B17" s="7" t="s">
        <v>3580</v>
      </c>
      <c r="C17" s="8" t="s">
        <v>3580</v>
      </c>
      <c r="D17" s="8" t="s">
        <v>3581</v>
      </c>
      <c r="E17" s="8"/>
      <c r="F17" s="7"/>
      <c r="G17" s="7" t="s">
        <v>3537</v>
      </c>
      <c r="H17" s="9" t="s">
        <v>3582</v>
      </c>
      <c r="I17" s="8" t="s">
        <v>207</v>
      </c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>
      <c r="A18" s="102">
        <v>17.0</v>
      </c>
      <c r="B18" s="7" t="s">
        <v>3583</v>
      </c>
      <c r="C18" s="8" t="s">
        <v>3545</v>
      </c>
      <c r="D18" s="8" t="s">
        <v>3584</v>
      </c>
      <c r="E18" s="8"/>
      <c r="F18" s="7"/>
      <c r="G18" s="7" t="s">
        <v>3537</v>
      </c>
      <c r="H18" s="9" t="s">
        <v>3585</v>
      </c>
      <c r="I18" s="8" t="s">
        <v>207</v>
      </c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>
      <c r="A19" s="102">
        <v>18.0</v>
      </c>
      <c r="B19" s="7" t="s">
        <v>3586</v>
      </c>
      <c r="C19" s="8" t="s">
        <v>3587</v>
      </c>
      <c r="D19" s="9" t="s">
        <v>3588</v>
      </c>
      <c r="E19" s="8">
        <v>7.4314594E8</v>
      </c>
      <c r="F19" s="7"/>
      <c r="G19" s="7" t="s">
        <v>3537</v>
      </c>
      <c r="H19" s="9" t="s">
        <v>3589</v>
      </c>
      <c r="I19" s="8" t="s">
        <v>1301</v>
      </c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>
      <c r="A20" s="102">
        <v>19.0</v>
      </c>
      <c r="B20" s="7" t="s">
        <v>3590</v>
      </c>
      <c r="C20" s="7" t="s">
        <v>3591</v>
      </c>
      <c r="D20" s="7" t="s">
        <v>3592</v>
      </c>
      <c r="E20" s="7">
        <v>4.0723723623E10</v>
      </c>
      <c r="F20" s="70" t="s">
        <v>5</v>
      </c>
      <c r="G20" s="7" t="s">
        <v>3537</v>
      </c>
      <c r="H20" s="7"/>
      <c r="I20" s="7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ht="15.75" customHeight="1">
      <c r="A21" s="102">
        <v>20.0</v>
      </c>
      <c r="B21" s="7" t="s">
        <v>3593</v>
      </c>
      <c r="C21" s="7" t="s">
        <v>3594</v>
      </c>
      <c r="D21" s="7" t="s">
        <v>3595</v>
      </c>
      <c r="E21" s="7">
        <v>7.40686039E8</v>
      </c>
      <c r="F21" s="70" t="s">
        <v>5</v>
      </c>
      <c r="G21" s="7" t="s">
        <v>3537</v>
      </c>
      <c r="H21" s="7"/>
      <c r="I21" s="7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ht="15.75" customHeight="1">
      <c r="A22" s="102">
        <v>21.0</v>
      </c>
      <c r="B22" s="7" t="s">
        <v>3596</v>
      </c>
      <c r="C22" s="7" t="s">
        <v>3597</v>
      </c>
      <c r="D22" s="7" t="s">
        <v>3598</v>
      </c>
      <c r="E22" s="7">
        <v>7.27250784E8</v>
      </c>
      <c r="F22" s="7"/>
      <c r="G22" s="7" t="s">
        <v>3537</v>
      </c>
      <c r="H22" s="7"/>
      <c r="I22" s="7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15.75" customHeight="1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15.75" customHeight="1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ht="15.75" customHeight="1">
      <c r="A25" s="75" t="s">
        <v>0</v>
      </c>
      <c r="B25" s="96"/>
      <c r="C25" s="96" t="s">
        <v>2</v>
      </c>
      <c r="D25" s="96" t="s">
        <v>3</v>
      </c>
      <c r="E25" s="96" t="s">
        <v>4</v>
      </c>
      <c r="F25" s="97" t="s">
        <v>5</v>
      </c>
      <c r="G25" s="96" t="s">
        <v>6</v>
      </c>
      <c r="H25" s="96" t="s">
        <v>7</v>
      </c>
      <c r="I25" s="96" t="s">
        <v>8</v>
      </c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15.75" customHeight="1">
      <c r="A26" s="324">
        <v>22.0</v>
      </c>
      <c r="B26" s="7"/>
      <c r="C26" s="7" t="s">
        <v>3599</v>
      </c>
      <c r="D26" s="7" t="s">
        <v>3600</v>
      </c>
      <c r="E26" s="7">
        <v>4.07060951098E11</v>
      </c>
      <c r="F26" s="7"/>
      <c r="G26" s="7" t="s">
        <v>3537</v>
      </c>
      <c r="H26" s="7"/>
      <c r="I26" s="7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ht="15.75" customHeight="1">
      <c r="A27" s="324">
        <v>23.0</v>
      </c>
      <c r="B27" s="7"/>
      <c r="C27" s="7" t="s">
        <v>3601</v>
      </c>
      <c r="D27" s="7" t="s">
        <v>3602</v>
      </c>
      <c r="E27" s="7">
        <v>7.49613241E8</v>
      </c>
      <c r="F27" s="7"/>
      <c r="G27" s="7" t="s">
        <v>3537</v>
      </c>
      <c r="H27" s="7"/>
      <c r="I27" s="7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15.75" customHeight="1">
      <c r="A28" s="324">
        <v>24.0</v>
      </c>
      <c r="B28" s="7"/>
      <c r="C28" s="7" t="s">
        <v>3603</v>
      </c>
      <c r="D28" s="7" t="s">
        <v>3604</v>
      </c>
      <c r="E28" s="7">
        <v>4.0756091314E10</v>
      </c>
      <c r="F28" s="7"/>
      <c r="G28" s="7" t="s">
        <v>3537</v>
      </c>
      <c r="H28" s="7"/>
      <c r="I28" s="7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15.75" customHeight="1">
      <c r="A29" s="324">
        <v>25.0</v>
      </c>
      <c r="B29" s="7"/>
      <c r="C29" s="7" t="s">
        <v>3258</v>
      </c>
      <c r="D29" s="7" t="s">
        <v>3605</v>
      </c>
      <c r="E29" s="7">
        <v>7.40944561E8</v>
      </c>
      <c r="F29" s="7"/>
      <c r="G29" s="7" t="s">
        <v>3537</v>
      </c>
      <c r="H29" s="7"/>
      <c r="I29" s="7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ht="15.75" customHeight="1">
      <c r="A30" s="324">
        <v>26.0</v>
      </c>
      <c r="B30" s="7"/>
      <c r="C30" s="8" t="s">
        <v>3606</v>
      </c>
      <c r="D30" s="9" t="s">
        <v>3607</v>
      </c>
      <c r="E30" s="8"/>
      <c r="F30" s="7"/>
      <c r="G30" s="7" t="s">
        <v>3537</v>
      </c>
      <c r="H30" s="8"/>
      <c r="I30" s="8" t="s">
        <v>3608</v>
      </c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ht="15.75" customHeight="1">
      <c r="A31" s="324">
        <v>27.0</v>
      </c>
      <c r="B31" s="7"/>
      <c r="C31" s="8" t="s">
        <v>3606</v>
      </c>
      <c r="D31" s="8" t="s">
        <v>3607</v>
      </c>
      <c r="E31" s="8"/>
      <c r="F31" s="7"/>
      <c r="G31" s="7" t="s">
        <v>3537</v>
      </c>
      <c r="H31" s="8"/>
      <c r="I31" s="8" t="s">
        <v>1263</v>
      </c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ht="15.75" customHeight="1">
      <c r="A32" s="324">
        <v>28.0</v>
      </c>
      <c r="B32" s="7"/>
      <c r="C32" s="8" t="s">
        <v>3609</v>
      </c>
      <c r="D32" s="8" t="s">
        <v>3610</v>
      </c>
      <c r="E32" s="8"/>
      <c r="F32" s="7"/>
      <c r="G32" s="7" t="s">
        <v>3537</v>
      </c>
      <c r="H32" s="8"/>
      <c r="I32" s="8" t="s">
        <v>3611</v>
      </c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ht="15.75" customHeight="1">
      <c r="A33" s="324">
        <v>29.0</v>
      </c>
      <c r="B33" s="7"/>
      <c r="C33" s="7" t="s">
        <v>3612</v>
      </c>
      <c r="D33" s="7" t="s">
        <v>3613</v>
      </c>
      <c r="E33" s="7"/>
      <c r="F33" s="7"/>
      <c r="G33" s="7" t="s">
        <v>3537</v>
      </c>
      <c r="H33" s="7"/>
      <c r="I33" s="7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ht="15.75" customHeight="1">
      <c r="A34" s="324">
        <v>30.0</v>
      </c>
      <c r="B34" s="7"/>
      <c r="C34" s="7" t="s">
        <v>3614</v>
      </c>
      <c r="D34" s="7" t="s">
        <v>3615</v>
      </c>
      <c r="E34" s="7"/>
      <c r="F34" s="7"/>
      <c r="G34" s="7" t="s">
        <v>3537</v>
      </c>
      <c r="H34" s="7"/>
      <c r="I34" s="7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ht="15.75" customHeight="1">
      <c r="A35" s="324">
        <v>31.0</v>
      </c>
      <c r="B35" s="85" t="s">
        <v>3616</v>
      </c>
      <c r="C35" s="85" t="s">
        <v>3617</v>
      </c>
      <c r="D35" s="85" t="s">
        <v>3618</v>
      </c>
      <c r="E35" s="85" t="s">
        <v>3619</v>
      </c>
      <c r="F35" s="7"/>
      <c r="G35" s="7" t="s">
        <v>3537</v>
      </c>
      <c r="H35" s="224" t="s">
        <v>3620</v>
      </c>
      <c r="I35" s="7"/>
      <c r="J35" s="88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ht="15.75" customHeight="1">
      <c r="A36" s="324">
        <v>32.0</v>
      </c>
      <c r="B36" s="17" t="s">
        <v>3621</v>
      </c>
      <c r="C36" s="85" t="s">
        <v>3622</v>
      </c>
      <c r="D36" s="325" t="s">
        <v>3623</v>
      </c>
      <c r="E36" s="234" t="s">
        <v>3624</v>
      </c>
      <c r="F36" s="7"/>
      <c r="G36" s="85" t="s">
        <v>3537</v>
      </c>
      <c r="H36" s="224" t="s">
        <v>3625</v>
      </c>
      <c r="I36" s="7"/>
      <c r="J36" s="88" t="s">
        <v>3626</v>
      </c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ht="15.75" customHeight="1">
      <c r="A37" s="324">
        <v>33.0</v>
      </c>
      <c r="B37" s="128" t="s">
        <v>3627</v>
      </c>
      <c r="C37" s="326" t="s">
        <v>3628</v>
      </c>
      <c r="D37" s="89" t="s">
        <v>3629</v>
      </c>
      <c r="E37" s="88" t="s">
        <v>3630</v>
      </c>
      <c r="F37" s="12"/>
      <c r="G37" s="88" t="s">
        <v>3537</v>
      </c>
      <c r="H37" s="89" t="s">
        <v>3631</v>
      </c>
      <c r="I37" s="12"/>
      <c r="J37" s="88" t="s">
        <v>3632</v>
      </c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ht="15.75" customHeight="1">
      <c r="A38" s="327">
        <v>34.0</v>
      </c>
      <c r="B38" s="128" t="s">
        <v>3633</v>
      </c>
      <c r="C38" s="128" t="s">
        <v>3634</v>
      </c>
      <c r="D38" s="328" t="s">
        <v>3635</v>
      </c>
      <c r="E38" s="128" t="s">
        <v>3636</v>
      </c>
      <c r="F38" s="12"/>
      <c r="G38" s="88" t="s">
        <v>3537</v>
      </c>
      <c r="H38" s="89" t="s">
        <v>3637</v>
      </c>
      <c r="I38" s="12"/>
      <c r="J38" s="88" t="s">
        <v>3638</v>
      </c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ht="15.75" customHeight="1">
      <c r="A39" s="327">
        <v>35.0</v>
      </c>
      <c r="B39" s="87" t="s">
        <v>3639</v>
      </c>
      <c r="C39" s="88" t="s">
        <v>3640</v>
      </c>
      <c r="D39" s="128" t="s">
        <v>3607</v>
      </c>
      <c r="E39" s="128" t="s">
        <v>3641</v>
      </c>
      <c r="F39" s="12"/>
      <c r="G39" s="88" t="s">
        <v>3537</v>
      </c>
      <c r="H39" s="89" t="s">
        <v>3642</v>
      </c>
      <c r="I39" s="12"/>
      <c r="J39" s="329" t="s">
        <v>3643</v>
      </c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ht="15.75" customHeight="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ht="15.75" customHeigh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ht="15.75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ht="15.75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ht="15.75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ht="15.75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ht="15.75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ht="15.75" customHeight="1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ht="15.75" customHeight="1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ht="15.75" customHeight="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ht="15.75" customHeight="1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ht="15.75" customHeight="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ht="15.75" customHeight="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ht="15.75" customHeight="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ht="15.75" customHeight="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ht="15.75" customHeight="1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ht="15.75" customHeight="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ht="15.75" customHeight="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ht="15.75" customHeight="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ht="15.7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ht="15.75" customHeight="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ht="15.75" customHeigh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ht="15.75" customHeight="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ht="15.75" customHeight="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ht="15.75" customHeight="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ht="15.75" customHeight="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ht="15.75" customHeight="1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ht="15.75" customHeight="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ht="15.75" customHeight="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ht="15.75" customHeight="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ht="15.75" customHeight="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ht="15.75" customHeigh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ht="15.75" customHeight="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ht="15.75" customHeigh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ht="15.75" customHeight="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ht="15.75" customHeight="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ht="15.75" customHeight="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ht="15.75" customHeight="1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ht="15.75" customHeight="1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ht="15.75" customHeight="1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ht="15.75" customHeight="1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ht="15.75" customHeight="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ht="15.75" customHeight="1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ht="15.75" customHeight="1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ht="15.75" customHeight="1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ht="15.75" customHeight="1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ht="15.75" customHeight="1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ht="15.75" customHeight="1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ht="15.75" customHeight="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ht="15.75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ht="15.75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ht="15.75" customHeight="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ht="15.75" customHeight="1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ht="15.75" customHeight="1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ht="15.75" customHeight="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ht="15.75" customHeigh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ht="15.75" customHeight="1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ht="15.75" customHeight="1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ht="15.75" customHeight="1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ht="15.75" customHeight="1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ht="15.75" customHeight="1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ht="15.75" customHeight="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ht="15.75" customHeight="1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ht="15.75" customHeight="1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ht="15.75" customHeight="1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ht="15.75" customHeight="1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ht="15.75" customHeight="1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ht="15.75" customHeight="1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ht="15.75" customHeight="1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ht="15.75" customHeight="1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ht="15.75" customHeight="1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ht="15.75" customHeight="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ht="15.75" customHeight="1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ht="15.75" customHeight="1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ht="15.75" customHeight="1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ht="15.75" customHeight="1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ht="15.75" customHeight="1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ht="15.75" customHeight="1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ht="15.75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ht="15.75" customHeight="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ht="15.75" customHeight="1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ht="15.75" customHeight="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ht="15.75" customHeight="1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ht="15.75" customHeight="1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ht="15.75" customHeight="1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ht="15.75" customHeight="1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ht="15.75" customHeight="1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ht="15.75" customHeight="1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ht="15.75" customHeight="1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ht="15.75" customHeight="1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ht="15.75" customHeight="1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ht="15.75" customHeight="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ht="15.75" customHeight="1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ht="15.75" customHeight="1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ht="15.75" customHeight="1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ht="15.75" customHeight="1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ht="15.75" customHeight="1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ht="15.75" customHeight="1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ht="15.75" customHeight="1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ht="15.75" customHeight="1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ht="15.75" customHeight="1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ht="15.75" customHeight="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ht="15.75" customHeight="1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ht="15.75" customHeight="1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ht="15.75" customHeight="1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ht="15.75" customHeight="1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ht="15.75" customHeight="1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ht="15.75" customHeight="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ht="15.75" customHeight="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ht="15.75" customHeight="1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ht="15.75" customHeight="1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ht="15.75" customHeight="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ht="15.75" customHeight="1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ht="15.75" customHeight="1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ht="15.75" customHeight="1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ht="15.75" customHeight="1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ht="15.75" customHeight="1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ht="15.75" customHeight="1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ht="15.75" customHeight="1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ht="15.75" customHeight="1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ht="15.75" customHeight="1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ht="15.75" customHeight="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ht="15.75" customHeight="1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ht="15.75" customHeight="1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ht="15.75" customHeight="1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ht="15.75" customHeight="1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ht="15.75" customHeight="1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ht="15.75" customHeight="1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ht="15.75" customHeight="1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ht="15.75" customHeight="1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ht="15.75" customHeight="1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ht="15.75" customHeight="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ht="15.75" customHeight="1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ht="15.75" customHeight="1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ht="15.75" customHeight="1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ht="15.75" customHeight="1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ht="15.75" customHeight="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ht="15.75" customHeight="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ht="15.75" customHeight="1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ht="15.75" customHeight="1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ht="15.75" customHeight="1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ht="15.75" customHeight="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ht="15.75" customHeight="1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ht="15.75" customHeight="1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ht="15.75" customHeight="1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ht="15.75" customHeight="1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ht="15.75" customHeight="1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ht="15.75" customHeight="1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ht="15.75" customHeight="1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ht="15.75" customHeight="1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ht="15.75" customHeight="1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ht="15.75" customHeight="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ht="15.75" customHeight="1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ht="15.75" customHeight="1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ht="15.75" customHeight="1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ht="15.75" customHeight="1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ht="15.75" customHeight="1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ht="15.75" customHeight="1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ht="15.75" customHeight="1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ht="15.75" customHeight="1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ht="15.75" customHeight="1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ht="15.75" customHeight="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ht="15.75" customHeight="1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ht="15.75" customHeight="1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ht="15.75" customHeight="1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ht="15.75" customHeigh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ht="15.75" customHeight="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ht="15.75" customHeight="1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ht="15.75" customHeight="1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ht="15.75" customHeight="1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ht="15.75" customHeight="1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ht="15.75" customHeight="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ht="15.75" customHeight="1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ht="15.75" customHeight="1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ht="15.75" customHeigh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ht="15.75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ht="15.75" customHeight="1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ht="15.75" customHeight="1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ht="15.75" customHeight="1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ht="15.75" customHeight="1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ht="15.75" customHeight="1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ht="15.75" customHeight="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ht="15.75" customHeight="1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ht="15.75" customHeight="1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ht="15.75" customHeight="1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ht="15.75" customHeight="1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ht="15.75" customHeight="1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ht="15.75" customHeight="1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ht="15.75" customHeight="1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ht="15.75" customHeight="1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ht="15.75" customHeight="1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ht="15.75" customHeight="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ht="15.75" customHeight="1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ht="15.75" customHeight="1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ht="15.75" customHeight="1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:id="rId1" ref="D16"/>
    <hyperlink r:id="rId2" ref="H16"/>
    <hyperlink r:id="rId3" ref="H17"/>
    <hyperlink r:id="rId4" ref="H18"/>
    <hyperlink r:id="rId5" ref="D19"/>
    <hyperlink r:id="rId6" ref="H19"/>
    <hyperlink r:id="rId7" ref="D30"/>
    <hyperlink r:id="rId8" ref="H35"/>
    <hyperlink r:id="rId9" ref="D36"/>
    <hyperlink r:id="rId10" ref="H36"/>
    <hyperlink r:id="rId11" ref="D37"/>
    <hyperlink r:id="rId12" ref="H37"/>
    <hyperlink r:id="rId13" ref="H38"/>
    <hyperlink r:id="rId14" ref="H39"/>
  </hyperlinks>
  <printOptions/>
  <pageMargins bottom="0.75" footer="0.0" header="0.0" left="0.7" right="0.7" top="0.75"/>
  <pageSetup orientation="landscape"/>
  <drawing r:id="rId15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1.22" defaultRowHeight="15.0"/>
  <cols>
    <col customWidth="1" min="1" max="1" width="11.11"/>
    <col customWidth="1" min="2" max="2" width="39.78"/>
    <col customWidth="1" min="3" max="3" width="25.0"/>
    <col customWidth="1" min="4" max="4" width="33.78"/>
    <col customWidth="1" min="5" max="5" width="18.78"/>
    <col customWidth="1" min="6" max="6" width="11.78"/>
    <col customWidth="1" min="7" max="7" width="11.11"/>
    <col customWidth="1" min="8" max="8" width="42.11"/>
    <col customWidth="1" min="9" max="9" width="37.11"/>
    <col customWidth="1" min="10" max="26" width="11.11"/>
  </cols>
  <sheetData>
    <row r="1">
      <c r="A1" s="330" t="s">
        <v>0</v>
      </c>
      <c r="B1" s="331" t="s">
        <v>1</v>
      </c>
      <c r="C1" s="331" t="s">
        <v>2</v>
      </c>
      <c r="D1" s="331" t="s">
        <v>3</v>
      </c>
      <c r="E1" s="331" t="s">
        <v>4</v>
      </c>
      <c r="F1" s="331" t="s">
        <v>5</v>
      </c>
      <c r="G1" s="331" t="s">
        <v>6</v>
      </c>
      <c r="H1" s="28" t="s">
        <v>7</v>
      </c>
      <c r="I1" s="28" t="s">
        <v>8</v>
      </c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5">
        <v>1.0</v>
      </c>
      <c r="B2" s="6" t="s">
        <v>3644</v>
      </c>
      <c r="C2" s="6" t="s">
        <v>3645</v>
      </c>
      <c r="D2" s="6" t="s">
        <v>3646</v>
      </c>
      <c r="E2" s="6">
        <v>4.99823929451E11</v>
      </c>
      <c r="F2" s="6"/>
      <c r="G2" s="6" t="s">
        <v>3647</v>
      </c>
      <c r="H2" s="52" t="s">
        <v>3648</v>
      </c>
      <c r="I2" s="6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5">
        <v>2.0</v>
      </c>
      <c r="B3" s="6" t="s">
        <v>3649</v>
      </c>
      <c r="C3" s="6" t="s">
        <v>3650</v>
      </c>
      <c r="D3" s="6" t="s">
        <v>3651</v>
      </c>
      <c r="E3" s="6" t="s">
        <v>3652</v>
      </c>
      <c r="F3" s="6"/>
      <c r="G3" s="6" t="s">
        <v>3647</v>
      </c>
      <c r="H3" s="52" t="s">
        <v>3653</v>
      </c>
      <c r="I3" s="6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5">
        <v>3.0</v>
      </c>
      <c r="B4" s="6" t="s">
        <v>3654</v>
      </c>
      <c r="C4" s="6" t="s">
        <v>3655</v>
      </c>
      <c r="D4" s="6" t="s">
        <v>3656</v>
      </c>
      <c r="E4" s="6">
        <v>4.498929292E9</v>
      </c>
      <c r="F4" s="6"/>
      <c r="G4" s="6" t="s">
        <v>3647</v>
      </c>
      <c r="H4" s="52" t="s">
        <v>3657</v>
      </c>
      <c r="I4" s="6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5">
        <v>4.0</v>
      </c>
      <c r="B5" s="6" t="s">
        <v>3658</v>
      </c>
      <c r="C5" s="6" t="s">
        <v>3659</v>
      </c>
      <c r="D5" s="6" t="s">
        <v>3660</v>
      </c>
      <c r="E5" s="6" t="s">
        <v>3661</v>
      </c>
      <c r="F5" s="6"/>
      <c r="G5" s="6" t="s">
        <v>3647</v>
      </c>
      <c r="H5" s="52" t="s">
        <v>3662</v>
      </c>
      <c r="I5" s="6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5">
        <v>5.0</v>
      </c>
      <c r="B6" s="79" t="s">
        <v>3663</v>
      </c>
      <c r="C6" s="6" t="s">
        <v>3664</v>
      </c>
      <c r="D6" s="6" t="s">
        <v>3665</v>
      </c>
      <c r="E6" s="6">
        <v>1.7610327422E10</v>
      </c>
      <c r="F6" s="6"/>
      <c r="G6" s="6" t="s">
        <v>3647</v>
      </c>
      <c r="H6" s="52" t="s">
        <v>3666</v>
      </c>
      <c r="I6" s="6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>
      <c r="A7" s="5">
        <v>6.0</v>
      </c>
      <c r="B7" s="6" t="s">
        <v>3667</v>
      </c>
      <c r="C7" s="6" t="s">
        <v>3668</v>
      </c>
      <c r="D7" s="6" t="s">
        <v>3669</v>
      </c>
      <c r="E7" s="6" t="s">
        <v>3670</v>
      </c>
      <c r="F7" s="6"/>
      <c r="G7" s="6" t="s">
        <v>3647</v>
      </c>
      <c r="H7" s="6"/>
      <c r="I7" s="6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5">
        <v>7.0</v>
      </c>
      <c r="B8" s="6" t="s">
        <v>3671</v>
      </c>
      <c r="C8" s="6" t="s">
        <v>3672</v>
      </c>
      <c r="D8" s="6" t="s">
        <v>3673</v>
      </c>
      <c r="E8" s="6" t="s">
        <v>3674</v>
      </c>
      <c r="F8" s="6"/>
      <c r="G8" s="6" t="s">
        <v>3647</v>
      </c>
      <c r="H8" s="52" t="s">
        <v>3675</v>
      </c>
      <c r="I8" s="6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>
      <c r="A9" s="5">
        <v>8.0</v>
      </c>
      <c r="B9" s="6" t="s">
        <v>3676</v>
      </c>
      <c r="C9" s="6" t="s">
        <v>3677</v>
      </c>
      <c r="D9" s="6" t="s">
        <v>3678</v>
      </c>
      <c r="E9" s="6">
        <v>1.5202345555E10</v>
      </c>
      <c r="F9" s="6"/>
      <c r="G9" s="6" t="s">
        <v>3647</v>
      </c>
      <c r="H9" s="52" t="s">
        <v>3679</v>
      </c>
      <c r="I9" s="6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>
      <c r="A10" s="5">
        <v>9.0</v>
      </c>
      <c r="B10" s="6" t="s">
        <v>3680</v>
      </c>
      <c r="C10" s="6" t="s">
        <v>3681</v>
      </c>
      <c r="D10" s="6" t="s">
        <v>3682</v>
      </c>
      <c r="E10" s="6">
        <v>4.915143255458E12</v>
      </c>
      <c r="F10" s="6"/>
      <c r="G10" s="6" t="s">
        <v>3647</v>
      </c>
      <c r="H10" s="52" t="s">
        <v>3683</v>
      </c>
      <c r="I10" s="6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>
      <c r="A11" s="5">
        <v>10.0</v>
      </c>
      <c r="B11" s="6" t="s">
        <v>3684</v>
      </c>
      <c r="C11" s="6" t="s">
        <v>3685</v>
      </c>
      <c r="D11" s="6" t="s">
        <v>3686</v>
      </c>
      <c r="E11" s="6">
        <v>9.11578645E8</v>
      </c>
      <c r="F11" s="6"/>
      <c r="G11" s="6" t="s">
        <v>3647</v>
      </c>
      <c r="H11" s="52" t="s">
        <v>3687</v>
      </c>
      <c r="I11" s="6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>
      <c r="A12" s="5">
        <v>11.0</v>
      </c>
      <c r="B12" s="6" t="s">
        <v>3688</v>
      </c>
      <c r="C12" s="6" t="s">
        <v>3689</v>
      </c>
      <c r="D12" s="6" t="s">
        <v>3690</v>
      </c>
      <c r="E12" s="6">
        <v>4.9172755136E11</v>
      </c>
      <c r="F12" s="6"/>
      <c r="G12" s="6" t="s">
        <v>3647</v>
      </c>
      <c r="H12" s="52" t="s">
        <v>3691</v>
      </c>
      <c r="I12" s="6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>
      <c r="A13" s="5">
        <v>12.0</v>
      </c>
      <c r="B13" s="6" t="s">
        <v>3692</v>
      </c>
      <c r="C13" s="6" t="s">
        <v>3693</v>
      </c>
      <c r="D13" s="6" t="s">
        <v>3694</v>
      </c>
      <c r="E13" s="6">
        <v>1.717865037E9</v>
      </c>
      <c r="F13" s="6"/>
      <c r="G13" s="6" t="s">
        <v>3647</v>
      </c>
      <c r="H13" s="52" t="s">
        <v>3695</v>
      </c>
      <c r="I13" s="6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>
      <c r="A14" s="5">
        <v>13.0</v>
      </c>
      <c r="B14" s="6" t="s">
        <v>3696</v>
      </c>
      <c r="C14" s="6" t="s">
        <v>3697</v>
      </c>
      <c r="D14" s="6" t="s">
        <v>3698</v>
      </c>
      <c r="E14" s="6" t="s">
        <v>3699</v>
      </c>
      <c r="F14" s="6"/>
      <c r="G14" s="6" t="s">
        <v>3647</v>
      </c>
      <c r="H14" s="52" t="s">
        <v>3700</v>
      </c>
      <c r="I14" s="6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5">
        <v>14.0</v>
      </c>
      <c r="B15" s="6" t="s">
        <v>3701</v>
      </c>
      <c r="C15" s="6" t="s">
        <v>3702</v>
      </c>
      <c r="D15" s="6" t="s">
        <v>3703</v>
      </c>
      <c r="E15" s="6">
        <v>4.966421536E9</v>
      </c>
      <c r="F15" s="6"/>
      <c r="G15" s="6" t="s">
        <v>3647</v>
      </c>
      <c r="H15" s="52" t="s">
        <v>3704</v>
      </c>
      <c r="I15" s="6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>
      <c r="A16" s="5">
        <v>15.0</v>
      </c>
      <c r="B16" s="6" t="s">
        <v>3705</v>
      </c>
      <c r="C16" s="6" t="s">
        <v>3706</v>
      </c>
      <c r="D16" s="6" t="s">
        <v>3707</v>
      </c>
      <c r="E16" s="6">
        <v>1.757874185E9</v>
      </c>
      <c r="F16" s="6"/>
      <c r="G16" s="6" t="s">
        <v>3647</v>
      </c>
      <c r="H16" s="6"/>
      <c r="I16" s="6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5">
        <v>16.0</v>
      </c>
      <c r="B17" s="6" t="s">
        <v>3708</v>
      </c>
      <c r="C17" s="6" t="s">
        <v>3709</v>
      </c>
      <c r="D17" s="6"/>
      <c r="E17" s="6">
        <v>2.3536668043E10</v>
      </c>
      <c r="F17" s="6"/>
      <c r="G17" s="6" t="s">
        <v>3647</v>
      </c>
      <c r="H17" s="52" t="s">
        <v>3710</v>
      </c>
      <c r="I17" s="6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>
      <c r="A18" s="5">
        <v>17.0</v>
      </c>
      <c r="B18" s="6" t="s">
        <v>3711</v>
      </c>
      <c r="C18" s="7" t="s">
        <v>3712</v>
      </c>
      <c r="D18" s="67" t="s">
        <v>3713</v>
      </c>
      <c r="E18" s="7"/>
      <c r="F18" s="6"/>
      <c r="G18" s="6" t="s">
        <v>3647</v>
      </c>
      <c r="H18" s="66" t="s">
        <v>3714</v>
      </c>
      <c r="I18" s="7" t="s">
        <v>3715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5">
        <v>18.0</v>
      </c>
      <c r="B19" s="6" t="s">
        <v>3716</v>
      </c>
      <c r="C19" s="7" t="s">
        <v>3717</v>
      </c>
      <c r="D19" s="67" t="s">
        <v>3718</v>
      </c>
      <c r="E19" s="7"/>
      <c r="F19" s="6"/>
      <c r="G19" s="6" t="s">
        <v>3647</v>
      </c>
      <c r="H19" s="66" t="s">
        <v>3719</v>
      </c>
      <c r="I19" s="7" t="s">
        <v>3720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>
      <c r="A20" s="5">
        <v>19.0</v>
      </c>
      <c r="B20" s="6" t="s">
        <v>3721</v>
      </c>
      <c r="C20" s="7" t="s">
        <v>3722</v>
      </c>
      <c r="D20" s="67"/>
      <c r="E20" s="7"/>
      <c r="F20" s="6"/>
      <c r="G20" s="6" t="s">
        <v>3647</v>
      </c>
      <c r="H20" s="66" t="s">
        <v>3723</v>
      </c>
      <c r="I20" s="7" t="s">
        <v>126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5">
        <v>20.0</v>
      </c>
      <c r="B21" s="6" t="s">
        <v>3724</v>
      </c>
      <c r="C21" s="7" t="s">
        <v>3725</v>
      </c>
      <c r="D21" s="67" t="s">
        <v>3726</v>
      </c>
      <c r="E21" s="7">
        <v>5.054989924E9</v>
      </c>
      <c r="F21" s="6"/>
      <c r="G21" s="6" t="s">
        <v>3647</v>
      </c>
      <c r="H21" s="66" t="s">
        <v>3727</v>
      </c>
      <c r="I21" s="7" t="s">
        <v>754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5">
        <v>21.0</v>
      </c>
      <c r="B22" s="6" t="s">
        <v>3728</v>
      </c>
      <c r="C22" s="7" t="s">
        <v>3729</v>
      </c>
      <c r="D22" s="67" t="s">
        <v>3730</v>
      </c>
      <c r="E22" s="7">
        <v>6.5073479E7</v>
      </c>
      <c r="F22" s="6"/>
      <c r="G22" s="6" t="s">
        <v>3647</v>
      </c>
      <c r="H22" s="66" t="s">
        <v>3731</v>
      </c>
      <c r="I22" s="7" t="s">
        <v>3732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5">
        <v>22.0</v>
      </c>
      <c r="B23" s="6" t="s">
        <v>3733</v>
      </c>
      <c r="C23" s="7" t="s">
        <v>3375</v>
      </c>
      <c r="D23" s="67" t="s">
        <v>3734</v>
      </c>
      <c r="E23" s="7">
        <v>7174255.0</v>
      </c>
      <c r="F23" s="6"/>
      <c r="G23" s="6" t="s">
        <v>3647</v>
      </c>
      <c r="H23" s="66" t="s">
        <v>3735</v>
      </c>
      <c r="I23" s="7" t="s">
        <v>3736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5">
        <v>23.0</v>
      </c>
      <c r="B24" s="6" t="s">
        <v>3737</v>
      </c>
      <c r="C24" s="7" t="s">
        <v>3738</v>
      </c>
      <c r="D24" s="67" t="s">
        <v>3739</v>
      </c>
      <c r="E24" s="7">
        <v>7.256944003E9</v>
      </c>
      <c r="F24" s="6"/>
      <c r="G24" s="6" t="s">
        <v>3647</v>
      </c>
      <c r="H24" s="66" t="s">
        <v>3740</v>
      </c>
      <c r="I24" s="7" t="s">
        <v>207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5">
        <v>24.0</v>
      </c>
      <c r="B25" s="6" t="s">
        <v>3741</v>
      </c>
      <c r="C25" s="7" t="s">
        <v>3742</v>
      </c>
      <c r="D25" s="67" t="s">
        <v>3743</v>
      </c>
      <c r="E25" s="7"/>
      <c r="F25" s="6"/>
      <c r="G25" s="6" t="s">
        <v>3647</v>
      </c>
      <c r="H25" s="66" t="s">
        <v>3744</v>
      </c>
      <c r="I25" s="7" t="s">
        <v>3745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5">
        <v>25.0</v>
      </c>
      <c r="B26" s="6" t="s">
        <v>3746</v>
      </c>
      <c r="C26" s="7" t="s">
        <v>3747</v>
      </c>
      <c r="D26" s="67" t="s">
        <v>3748</v>
      </c>
      <c r="E26" s="7"/>
      <c r="F26" s="6"/>
      <c r="G26" s="6" t="s">
        <v>3647</v>
      </c>
      <c r="H26" s="66" t="s">
        <v>3749</v>
      </c>
      <c r="I26" s="7" t="s">
        <v>3608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5">
        <v>26.0</v>
      </c>
      <c r="B27" s="6" t="s">
        <v>3750</v>
      </c>
      <c r="C27" s="7" t="s">
        <v>3751</v>
      </c>
      <c r="D27" s="67" t="s">
        <v>3752</v>
      </c>
      <c r="E27" s="7"/>
      <c r="F27" s="6"/>
      <c r="G27" s="6" t="s">
        <v>3647</v>
      </c>
      <c r="H27" s="66" t="s">
        <v>3753</v>
      </c>
      <c r="I27" s="7" t="s">
        <v>3754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5">
        <v>27.0</v>
      </c>
      <c r="B28" s="6" t="s">
        <v>3755</v>
      </c>
      <c r="C28" s="7" t="s">
        <v>3756</v>
      </c>
      <c r="D28" s="67" t="s">
        <v>3757</v>
      </c>
      <c r="E28" s="7"/>
      <c r="F28" s="6"/>
      <c r="G28" s="6" t="s">
        <v>3647</v>
      </c>
      <c r="H28" s="67" t="s">
        <v>3758</v>
      </c>
      <c r="I28" s="7" t="s">
        <v>3759</v>
      </c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5">
        <v>28.0</v>
      </c>
      <c r="B29" s="6" t="s">
        <v>3760</v>
      </c>
      <c r="C29" s="7" t="s">
        <v>3761</v>
      </c>
      <c r="D29" s="67"/>
      <c r="E29" s="7"/>
      <c r="F29" s="6"/>
      <c r="G29" s="6" t="s">
        <v>3647</v>
      </c>
      <c r="H29" s="66" t="s">
        <v>3762</v>
      </c>
      <c r="I29" s="7" t="s">
        <v>3763</v>
      </c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5">
        <v>29.0</v>
      </c>
      <c r="B30" s="6" t="s">
        <v>3764</v>
      </c>
      <c r="C30" s="7" t="s">
        <v>3765</v>
      </c>
      <c r="D30" s="7"/>
      <c r="E30" s="7"/>
      <c r="F30" s="6"/>
      <c r="G30" s="6" t="s">
        <v>3647</v>
      </c>
      <c r="H30" s="66" t="s">
        <v>3766</v>
      </c>
      <c r="I30" s="7" t="s">
        <v>3767</v>
      </c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5">
        <v>30.0</v>
      </c>
      <c r="B31" s="6" t="s">
        <v>3768</v>
      </c>
      <c r="C31" s="7" t="s">
        <v>3545</v>
      </c>
      <c r="D31" s="7" t="s">
        <v>3769</v>
      </c>
      <c r="E31" s="7"/>
      <c r="F31" s="6"/>
      <c r="G31" s="6" t="s">
        <v>3647</v>
      </c>
      <c r="H31" s="66" t="s">
        <v>3770</v>
      </c>
      <c r="I31" s="7" t="s">
        <v>1032</v>
      </c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5">
        <v>31.0</v>
      </c>
      <c r="B32" s="6" t="s">
        <v>3771</v>
      </c>
      <c r="C32" s="7" t="s">
        <v>3772</v>
      </c>
      <c r="D32" s="7" t="s">
        <v>3773</v>
      </c>
      <c r="E32" s="7"/>
      <c r="F32" s="6"/>
      <c r="G32" s="6" t="s">
        <v>3647</v>
      </c>
      <c r="H32" s="67" t="s">
        <v>3774</v>
      </c>
      <c r="I32" s="7" t="s">
        <v>3775</v>
      </c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5">
        <v>32.0</v>
      </c>
      <c r="B33" s="6" t="s">
        <v>3776</v>
      </c>
      <c r="C33" s="7" t="s">
        <v>3777</v>
      </c>
      <c r="D33" s="7" t="s">
        <v>3778</v>
      </c>
      <c r="E33" s="7"/>
      <c r="F33" s="6"/>
      <c r="G33" s="6" t="s">
        <v>3647</v>
      </c>
      <c r="H33" s="66" t="s">
        <v>3779</v>
      </c>
      <c r="I33" s="7" t="s">
        <v>1032</v>
      </c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5">
        <v>33.0</v>
      </c>
      <c r="B34" s="6" t="s">
        <v>3780</v>
      </c>
      <c r="C34" s="7" t="s">
        <v>3781</v>
      </c>
      <c r="D34" s="7" t="s">
        <v>3782</v>
      </c>
      <c r="E34" s="7"/>
      <c r="F34" s="6"/>
      <c r="G34" s="6" t="s">
        <v>3647</v>
      </c>
      <c r="H34" s="66" t="s">
        <v>3783</v>
      </c>
      <c r="I34" s="7" t="s">
        <v>1297</v>
      </c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5">
        <v>34.0</v>
      </c>
      <c r="B35" s="6" t="s">
        <v>3784</v>
      </c>
      <c r="C35" s="7" t="s">
        <v>3785</v>
      </c>
      <c r="D35" s="7" t="s">
        <v>3786</v>
      </c>
      <c r="E35" s="7"/>
      <c r="F35" s="6"/>
      <c r="G35" s="6" t="s">
        <v>3647</v>
      </c>
      <c r="H35" s="7" t="s">
        <v>3787</v>
      </c>
      <c r="I35" s="7" t="s">
        <v>3788</v>
      </c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5">
        <v>35.0</v>
      </c>
      <c r="B36" s="6" t="s">
        <v>3789</v>
      </c>
      <c r="C36" s="7" t="s">
        <v>3790</v>
      </c>
      <c r="D36" s="7" t="s">
        <v>3791</v>
      </c>
      <c r="E36" s="7"/>
      <c r="F36" s="6"/>
      <c r="G36" s="6" t="s">
        <v>3647</v>
      </c>
      <c r="H36" s="66" t="s">
        <v>3792</v>
      </c>
      <c r="I36" s="7" t="s">
        <v>276</v>
      </c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5">
        <v>36.0</v>
      </c>
      <c r="B37" s="6" t="s">
        <v>3793</v>
      </c>
      <c r="C37" s="7" t="s">
        <v>3794</v>
      </c>
      <c r="D37" s="7" t="s">
        <v>3795</v>
      </c>
      <c r="E37" s="7"/>
      <c r="F37" s="6"/>
      <c r="G37" s="6" t="s">
        <v>3647</v>
      </c>
      <c r="H37" s="66" t="s">
        <v>3796</v>
      </c>
      <c r="I37" s="7" t="s">
        <v>271</v>
      </c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5">
        <v>37.0</v>
      </c>
      <c r="B38" s="6" t="s">
        <v>3797</v>
      </c>
      <c r="C38" s="7" t="s">
        <v>3798</v>
      </c>
      <c r="D38" s="67" t="s">
        <v>3799</v>
      </c>
      <c r="E38" s="7"/>
      <c r="F38" s="6"/>
      <c r="G38" s="6" t="s">
        <v>3647</v>
      </c>
      <c r="H38" s="66" t="s">
        <v>3800</v>
      </c>
      <c r="I38" s="7" t="s">
        <v>1305</v>
      </c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5">
        <v>38.0</v>
      </c>
      <c r="B39" s="6" t="s">
        <v>3801</v>
      </c>
      <c r="C39" s="7" t="s">
        <v>3802</v>
      </c>
      <c r="D39" s="67"/>
      <c r="E39" s="7"/>
      <c r="F39" s="6"/>
      <c r="G39" s="6" t="s">
        <v>3647</v>
      </c>
      <c r="H39" s="66" t="s">
        <v>3803</v>
      </c>
      <c r="I39" s="7" t="s">
        <v>3804</v>
      </c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5">
        <v>39.0</v>
      </c>
      <c r="B40" s="6" t="s">
        <v>3805</v>
      </c>
      <c r="C40" s="7" t="s">
        <v>3806</v>
      </c>
      <c r="D40" s="7" t="s">
        <v>3807</v>
      </c>
      <c r="E40" s="7"/>
      <c r="F40" s="6"/>
      <c r="G40" s="6" t="s">
        <v>3647</v>
      </c>
      <c r="H40" s="67" t="s">
        <v>3808</v>
      </c>
      <c r="I40" s="7" t="s">
        <v>1265</v>
      </c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5">
        <v>40.0</v>
      </c>
      <c r="B41" s="6" t="s">
        <v>3809</v>
      </c>
      <c r="C41" s="7" t="s">
        <v>1229</v>
      </c>
      <c r="D41" s="7" t="s">
        <v>1230</v>
      </c>
      <c r="E41" s="7"/>
      <c r="F41" s="6"/>
      <c r="G41" s="6" t="s">
        <v>3647</v>
      </c>
      <c r="H41" s="67" t="s">
        <v>3810</v>
      </c>
      <c r="I41" s="7" t="s">
        <v>1032</v>
      </c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5">
        <v>41.0</v>
      </c>
      <c r="B42" s="6" t="s">
        <v>3811</v>
      </c>
      <c r="C42" s="6" t="s">
        <v>3812</v>
      </c>
      <c r="D42" s="6" t="s">
        <v>3813</v>
      </c>
      <c r="E42" s="6" t="s">
        <v>3814</v>
      </c>
      <c r="F42" s="13" t="s">
        <v>5</v>
      </c>
      <c r="G42" s="6" t="s">
        <v>3647</v>
      </c>
      <c r="H42" s="6"/>
      <c r="I42" s="6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5">
        <v>42.0</v>
      </c>
      <c r="B43" s="6" t="s">
        <v>3815</v>
      </c>
      <c r="C43" s="6" t="s">
        <v>3816</v>
      </c>
      <c r="D43" s="6" t="s">
        <v>3817</v>
      </c>
      <c r="E43" s="6">
        <v>2.683966115E9</v>
      </c>
      <c r="F43" s="13" t="s">
        <v>5</v>
      </c>
      <c r="G43" s="6" t="s">
        <v>3647</v>
      </c>
      <c r="H43" s="6"/>
      <c r="I43" s="6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5">
        <v>43.0</v>
      </c>
      <c r="B44" s="6" t="s">
        <v>3818</v>
      </c>
      <c r="C44" s="6" t="s">
        <v>3819</v>
      </c>
      <c r="D44" s="6" t="s">
        <v>3820</v>
      </c>
      <c r="E44" s="6">
        <v>4.915173031284E12</v>
      </c>
      <c r="F44" s="13" t="s">
        <v>5</v>
      </c>
      <c r="G44" s="6" t="s">
        <v>3647</v>
      </c>
      <c r="H44" s="6"/>
      <c r="I44" s="6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5">
        <v>44.0</v>
      </c>
      <c r="B45" s="6" t="s">
        <v>3821</v>
      </c>
      <c r="C45" s="6" t="s">
        <v>3822</v>
      </c>
      <c r="D45" s="6" t="s">
        <v>3823</v>
      </c>
      <c r="E45" s="6">
        <v>1.713121379E9</v>
      </c>
      <c r="F45" s="13" t="s">
        <v>5</v>
      </c>
      <c r="G45" s="6" t="s">
        <v>3647</v>
      </c>
      <c r="H45" s="6"/>
      <c r="I45" s="6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5">
        <v>45.0</v>
      </c>
      <c r="B46" s="6" t="s">
        <v>3824</v>
      </c>
      <c r="C46" s="6" t="s">
        <v>3825</v>
      </c>
      <c r="D46" s="6" t="s">
        <v>3826</v>
      </c>
      <c r="E46" s="6">
        <v>1.718630904E9</v>
      </c>
      <c r="F46" s="13" t="s">
        <v>5</v>
      </c>
      <c r="G46" s="6" t="s">
        <v>3647</v>
      </c>
      <c r="H46" s="6"/>
      <c r="I46" s="6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5">
        <v>46.0</v>
      </c>
      <c r="B47" s="6" t="s">
        <v>3827</v>
      </c>
      <c r="C47" s="6" t="s">
        <v>3828</v>
      </c>
      <c r="D47" s="6"/>
      <c r="E47" s="6" t="s">
        <v>3829</v>
      </c>
      <c r="F47" s="13" t="s">
        <v>5</v>
      </c>
      <c r="G47" s="6" t="s">
        <v>3647</v>
      </c>
      <c r="H47" s="6"/>
      <c r="I47" s="6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5">
        <v>47.0</v>
      </c>
      <c r="B48" s="6" t="s">
        <v>3830</v>
      </c>
      <c r="C48" s="6" t="s">
        <v>3831</v>
      </c>
      <c r="D48" s="6" t="s">
        <v>3832</v>
      </c>
      <c r="E48" s="6">
        <v>1.759012295E9</v>
      </c>
      <c r="F48" s="13" t="s">
        <v>5</v>
      </c>
      <c r="G48" s="6" t="s">
        <v>3647</v>
      </c>
      <c r="H48" s="6"/>
      <c r="I48" s="6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5">
        <v>48.0</v>
      </c>
      <c r="B49" s="6" t="s">
        <v>3833</v>
      </c>
      <c r="C49" s="6" t="s">
        <v>3834</v>
      </c>
      <c r="D49" s="6" t="s">
        <v>3835</v>
      </c>
      <c r="E49" s="6">
        <v>1.5738107016E10</v>
      </c>
      <c r="F49" s="13" t="s">
        <v>5</v>
      </c>
      <c r="G49" s="6" t="s">
        <v>3647</v>
      </c>
      <c r="H49" s="6"/>
      <c r="I49" s="6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5">
        <v>49.0</v>
      </c>
      <c r="B50" s="6" t="s">
        <v>3836</v>
      </c>
      <c r="C50" s="6" t="s">
        <v>3837</v>
      </c>
      <c r="D50" s="6" t="s">
        <v>3838</v>
      </c>
      <c r="E50" s="6">
        <v>1.7661854106E10</v>
      </c>
      <c r="F50" s="13" t="s">
        <v>5</v>
      </c>
      <c r="G50" s="6" t="s">
        <v>3647</v>
      </c>
      <c r="H50" s="6"/>
      <c r="I50" s="6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5">
        <v>50.0</v>
      </c>
      <c r="B51" s="6" t="s">
        <v>3839</v>
      </c>
      <c r="C51" s="6" t="s">
        <v>3840</v>
      </c>
      <c r="D51" s="6" t="s">
        <v>3841</v>
      </c>
      <c r="E51" s="6">
        <v>9.05527248891E11</v>
      </c>
      <c r="F51" s="13" t="s">
        <v>5</v>
      </c>
      <c r="G51" s="6" t="s">
        <v>3647</v>
      </c>
      <c r="H51" s="6"/>
      <c r="I51" s="6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5">
        <v>51.0</v>
      </c>
      <c r="B52" s="6" t="s">
        <v>3842</v>
      </c>
      <c r="C52" s="6" t="s">
        <v>3843</v>
      </c>
      <c r="D52" s="6" t="s">
        <v>3844</v>
      </c>
      <c r="E52" s="6">
        <v>4.91634625762E11</v>
      </c>
      <c r="F52" s="13" t="s">
        <v>5</v>
      </c>
      <c r="G52" s="6" t="s">
        <v>3647</v>
      </c>
      <c r="H52" s="6"/>
      <c r="I52" s="6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5">
        <v>52.0</v>
      </c>
      <c r="B53" s="6" t="s">
        <v>3845</v>
      </c>
      <c r="C53" s="6" t="s">
        <v>3846</v>
      </c>
      <c r="D53" s="6" t="s">
        <v>3847</v>
      </c>
      <c r="E53" s="6">
        <v>1.781759448E9</v>
      </c>
      <c r="F53" s="13" t="s">
        <v>5</v>
      </c>
      <c r="G53" s="6" t="s">
        <v>3647</v>
      </c>
      <c r="H53" s="6"/>
      <c r="I53" s="6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5">
        <v>53.0</v>
      </c>
      <c r="B54" s="6" t="s">
        <v>3848</v>
      </c>
      <c r="C54" s="6" t="s">
        <v>3849</v>
      </c>
      <c r="D54" s="6" t="s">
        <v>3850</v>
      </c>
      <c r="E54" s="6"/>
      <c r="F54" s="6"/>
      <c r="G54" s="6" t="s">
        <v>3647</v>
      </c>
      <c r="H54" s="6"/>
      <c r="I54" s="6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5">
        <v>54.0</v>
      </c>
      <c r="B55" s="6" t="s">
        <v>3851</v>
      </c>
      <c r="C55" s="6" t="s">
        <v>3852</v>
      </c>
      <c r="D55" s="6" t="s">
        <v>3853</v>
      </c>
      <c r="E55" s="6">
        <v>1.773843487E9</v>
      </c>
      <c r="F55" s="6"/>
      <c r="G55" s="6" t="s">
        <v>3647</v>
      </c>
      <c r="H55" s="6"/>
      <c r="I55" s="6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5">
        <v>55.0</v>
      </c>
      <c r="B56" s="6" t="s">
        <v>3854</v>
      </c>
      <c r="C56" s="6" t="s">
        <v>3855</v>
      </c>
      <c r="D56" s="6" t="s">
        <v>3856</v>
      </c>
      <c r="E56" s="6"/>
      <c r="F56" s="13" t="s">
        <v>5</v>
      </c>
      <c r="G56" s="6" t="s">
        <v>3647</v>
      </c>
      <c r="H56" s="6"/>
      <c r="I56" s="6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5">
        <v>56.0</v>
      </c>
      <c r="B57" s="6" t="s">
        <v>3857</v>
      </c>
      <c r="C57" s="6" t="s">
        <v>3858</v>
      </c>
      <c r="D57" s="6" t="s">
        <v>3859</v>
      </c>
      <c r="E57" s="6"/>
      <c r="F57" s="6"/>
      <c r="G57" s="6" t="s">
        <v>3647</v>
      </c>
      <c r="H57" s="6"/>
      <c r="I57" s="6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5">
        <v>57.0</v>
      </c>
      <c r="B58" s="6" t="s">
        <v>3860</v>
      </c>
      <c r="C58" s="6"/>
      <c r="D58" s="6" t="s">
        <v>3861</v>
      </c>
      <c r="E58" s="6"/>
      <c r="F58" s="13" t="s">
        <v>5</v>
      </c>
      <c r="G58" s="6" t="s">
        <v>3647</v>
      </c>
      <c r="H58" s="6"/>
      <c r="I58" s="6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5">
        <v>58.0</v>
      </c>
      <c r="B59" s="6" t="s">
        <v>3862</v>
      </c>
      <c r="C59" s="6" t="s">
        <v>3863</v>
      </c>
      <c r="D59" s="6" t="s">
        <v>3864</v>
      </c>
      <c r="E59" s="6"/>
      <c r="F59" s="6"/>
      <c r="G59" s="6" t="s">
        <v>3647</v>
      </c>
      <c r="H59" s="332" t="s">
        <v>3865</v>
      </c>
      <c r="I59" s="6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5">
        <v>59.0</v>
      </c>
      <c r="B60" s="6" t="s">
        <v>3866</v>
      </c>
      <c r="C60" s="6" t="s">
        <v>3867</v>
      </c>
      <c r="D60" s="6" t="s">
        <v>3868</v>
      </c>
      <c r="E60" s="6"/>
      <c r="F60" s="6"/>
      <c r="G60" s="6" t="s">
        <v>3647</v>
      </c>
      <c r="H60" s="6"/>
      <c r="I60" s="6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5">
        <v>60.0</v>
      </c>
      <c r="B61" s="6" t="s">
        <v>3869</v>
      </c>
      <c r="C61" s="6" t="s">
        <v>3870</v>
      </c>
      <c r="D61" s="6" t="s">
        <v>3871</v>
      </c>
      <c r="E61" s="6"/>
      <c r="F61" s="6"/>
      <c r="G61" s="6" t="s">
        <v>3647</v>
      </c>
      <c r="H61" s="6"/>
      <c r="I61" s="6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5">
        <v>61.0</v>
      </c>
      <c r="B62" s="6" t="s">
        <v>3872</v>
      </c>
      <c r="C62" s="6" t="s">
        <v>3873</v>
      </c>
      <c r="D62" s="6" t="s">
        <v>3874</v>
      </c>
      <c r="E62" s="6"/>
      <c r="F62" s="6"/>
      <c r="G62" s="6" t="s">
        <v>3647</v>
      </c>
      <c r="H62" s="6"/>
      <c r="I62" s="6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5">
        <v>62.0</v>
      </c>
      <c r="B63" s="6" t="s">
        <v>3875</v>
      </c>
      <c r="C63" s="6" t="s">
        <v>3876</v>
      </c>
      <c r="D63" s="6" t="s">
        <v>3877</v>
      </c>
      <c r="E63" s="6"/>
      <c r="F63" s="6"/>
      <c r="G63" s="6" t="s">
        <v>3647</v>
      </c>
      <c r="H63" s="6"/>
      <c r="I63" s="6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5">
        <v>63.0</v>
      </c>
      <c r="B64" s="6" t="s">
        <v>3878</v>
      </c>
      <c r="C64" s="6" t="s">
        <v>3879</v>
      </c>
      <c r="D64" s="6"/>
      <c r="E64" s="6" t="s">
        <v>3880</v>
      </c>
      <c r="F64" s="6"/>
      <c r="G64" s="6" t="s">
        <v>3647</v>
      </c>
      <c r="H64" s="6"/>
      <c r="I64" s="6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5">
        <v>64.0</v>
      </c>
      <c r="B65" s="6" t="s">
        <v>3881</v>
      </c>
      <c r="C65" s="6" t="s">
        <v>3882</v>
      </c>
      <c r="D65" s="6" t="s">
        <v>3883</v>
      </c>
      <c r="E65" s="6"/>
      <c r="F65" s="6"/>
      <c r="G65" s="6" t="s">
        <v>3647</v>
      </c>
      <c r="H65" s="6"/>
      <c r="I65" s="6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5">
        <v>65.0</v>
      </c>
      <c r="B66" s="6" t="s">
        <v>3884</v>
      </c>
      <c r="C66" s="6" t="s">
        <v>3885</v>
      </c>
      <c r="D66" s="6" t="s">
        <v>3886</v>
      </c>
      <c r="E66" s="6"/>
      <c r="F66" s="6"/>
      <c r="G66" s="6" t="s">
        <v>3647</v>
      </c>
      <c r="H66" s="6"/>
      <c r="I66" s="6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333">
        <v>66.0</v>
      </c>
      <c r="B67" s="333" t="s">
        <v>3887</v>
      </c>
      <c r="C67" s="333" t="s">
        <v>3888</v>
      </c>
      <c r="D67" s="333" t="s">
        <v>3889</v>
      </c>
      <c r="E67" s="333"/>
      <c r="F67" s="333"/>
      <c r="G67" s="333"/>
      <c r="H67" s="333"/>
      <c r="I67" s="333"/>
      <c r="J67" s="333"/>
      <c r="K67" s="333"/>
      <c r="L67" s="333"/>
      <c r="M67" s="333"/>
      <c r="N67" s="333"/>
      <c r="O67" s="333"/>
      <c r="P67" s="333"/>
      <c r="Q67" s="333"/>
      <c r="R67" s="333"/>
      <c r="S67" s="333"/>
      <c r="T67" s="333"/>
      <c r="U67" s="333"/>
      <c r="V67" s="333"/>
      <c r="W67" s="333"/>
      <c r="X67" s="333"/>
      <c r="Y67" s="333"/>
      <c r="Z67" s="333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244" t="s">
        <v>0</v>
      </c>
      <c r="B70" s="245" t="s">
        <v>3359</v>
      </c>
      <c r="C70" s="245" t="s">
        <v>2</v>
      </c>
      <c r="D70" s="245" t="s">
        <v>3</v>
      </c>
      <c r="E70" s="245" t="s">
        <v>4</v>
      </c>
      <c r="F70" s="245" t="s">
        <v>5</v>
      </c>
      <c r="G70" s="245" t="s">
        <v>6</v>
      </c>
      <c r="H70" s="245" t="s">
        <v>7</v>
      </c>
      <c r="I70" s="246" t="s">
        <v>8</v>
      </c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ht="15.75" customHeight="1">
      <c r="A71" s="247">
        <v>53.0</v>
      </c>
      <c r="B71" s="248"/>
      <c r="C71" s="248" t="s">
        <v>3890</v>
      </c>
      <c r="D71" s="248" t="s">
        <v>3891</v>
      </c>
      <c r="E71" s="248">
        <v>4.915168440868E12</v>
      </c>
      <c r="F71" s="248"/>
      <c r="G71" s="248" t="s">
        <v>3647</v>
      </c>
      <c r="H71" s="248"/>
      <c r="I71" s="248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247">
        <v>54.0</v>
      </c>
      <c r="B72" s="248"/>
      <c r="C72" s="248" t="s">
        <v>3892</v>
      </c>
      <c r="D72" s="248" t="s">
        <v>3893</v>
      </c>
      <c r="E72" s="248"/>
      <c r="F72" s="248"/>
      <c r="G72" s="248" t="s">
        <v>3647</v>
      </c>
      <c r="H72" s="248"/>
      <c r="I72" s="248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247">
        <v>55.0</v>
      </c>
      <c r="B73" s="248"/>
      <c r="C73" s="248" t="s">
        <v>3894</v>
      </c>
      <c r="D73" s="248" t="s">
        <v>3895</v>
      </c>
      <c r="E73" s="248"/>
      <c r="F73" s="248"/>
      <c r="G73" s="248" t="s">
        <v>3647</v>
      </c>
      <c r="H73" s="248"/>
      <c r="I73" s="248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247">
        <v>56.0</v>
      </c>
      <c r="B74" s="248"/>
      <c r="C74" s="248" t="s">
        <v>3896</v>
      </c>
      <c r="D74" s="248" t="s">
        <v>3897</v>
      </c>
      <c r="E74" s="248"/>
      <c r="F74" s="248"/>
      <c r="G74" s="248" t="s">
        <v>3647</v>
      </c>
      <c r="H74" s="248"/>
      <c r="I74" s="248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247">
        <v>57.0</v>
      </c>
      <c r="B75" s="248"/>
      <c r="C75" s="248" t="s">
        <v>3898</v>
      </c>
      <c r="D75" s="248" t="s">
        <v>3899</v>
      </c>
      <c r="E75" s="248">
        <v>4.9226647999715E13</v>
      </c>
      <c r="F75" s="248"/>
      <c r="G75" s="248" t="s">
        <v>3647</v>
      </c>
      <c r="H75" s="248"/>
      <c r="I75" s="248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247">
        <v>58.0</v>
      </c>
      <c r="B76" s="248"/>
      <c r="C76" s="248" t="s">
        <v>3900</v>
      </c>
      <c r="D76" s="248" t="s">
        <v>3901</v>
      </c>
      <c r="E76" s="248"/>
      <c r="F76" s="248"/>
      <c r="G76" s="248" t="s">
        <v>3647</v>
      </c>
      <c r="H76" s="248"/>
      <c r="I76" s="248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247">
        <v>59.0</v>
      </c>
      <c r="B77" s="248"/>
      <c r="C77" s="248" t="s">
        <v>3902</v>
      </c>
      <c r="D77" s="248" t="s">
        <v>3903</v>
      </c>
      <c r="E77" s="248" t="s">
        <v>3904</v>
      </c>
      <c r="F77" s="248"/>
      <c r="G77" s="248" t="s">
        <v>3647</v>
      </c>
      <c r="H77" s="248"/>
      <c r="I77" s="248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247">
        <v>60.0</v>
      </c>
      <c r="B78" s="248"/>
      <c r="C78" s="266" t="s">
        <v>3905</v>
      </c>
      <c r="D78" s="334" t="s">
        <v>3906</v>
      </c>
      <c r="E78" s="266"/>
      <c r="F78" s="248"/>
      <c r="G78" s="248" t="s">
        <v>3647</v>
      </c>
      <c r="H78" s="266"/>
      <c r="I78" s="266" t="s">
        <v>3907</v>
      </c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247">
        <v>61.0</v>
      </c>
      <c r="B79" s="248"/>
      <c r="C79" s="266" t="s">
        <v>3908</v>
      </c>
      <c r="D79" s="334" t="s">
        <v>3909</v>
      </c>
      <c r="E79" s="266">
        <v>4.917626478503E12</v>
      </c>
      <c r="F79" s="248"/>
      <c r="G79" s="248" t="s">
        <v>3647</v>
      </c>
      <c r="H79" s="266"/>
      <c r="I79" s="266" t="s">
        <v>3910</v>
      </c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247">
        <v>62.0</v>
      </c>
      <c r="B80" s="248"/>
      <c r="C80" s="266" t="s">
        <v>3911</v>
      </c>
      <c r="D80" s="334" t="s">
        <v>3912</v>
      </c>
      <c r="E80" s="334">
        <v>1.7623527245E10</v>
      </c>
      <c r="F80" s="248"/>
      <c r="G80" s="248" t="s">
        <v>3647</v>
      </c>
      <c r="H80" s="266"/>
      <c r="I80" s="266" t="s">
        <v>3913</v>
      </c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247">
        <v>63.0</v>
      </c>
      <c r="B81" s="248"/>
      <c r="C81" s="266" t="s">
        <v>3914</v>
      </c>
      <c r="D81" s="334" t="s">
        <v>3915</v>
      </c>
      <c r="E81" s="266"/>
      <c r="F81" s="248"/>
      <c r="G81" s="248" t="s">
        <v>3647</v>
      </c>
      <c r="H81" s="266"/>
      <c r="I81" s="266" t="s">
        <v>126</v>
      </c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247">
        <v>64.0</v>
      </c>
      <c r="B82" s="248"/>
      <c r="C82" s="266" t="s">
        <v>3916</v>
      </c>
      <c r="D82" s="266"/>
      <c r="E82" s="266"/>
      <c r="F82" s="248"/>
      <c r="G82" s="248" t="s">
        <v>3647</v>
      </c>
      <c r="H82" s="266"/>
      <c r="I82" s="266" t="s">
        <v>116</v>
      </c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247">
        <v>65.0</v>
      </c>
      <c r="B83" s="248"/>
      <c r="C83" s="266" t="s">
        <v>3917</v>
      </c>
      <c r="D83" s="266"/>
      <c r="E83" s="266"/>
      <c r="F83" s="248"/>
      <c r="G83" s="248" t="s">
        <v>3647</v>
      </c>
      <c r="H83" s="266"/>
      <c r="I83" s="266" t="s">
        <v>3315</v>
      </c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247">
        <v>66.0</v>
      </c>
      <c r="B84" s="248"/>
      <c r="C84" s="266" t="s">
        <v>3918</v>
      </c>
      <c r="D84" s="334" t="s">
        <v>3919</v>
      </c>
      <c r="E84" s="266"/>
      <c r="F84" s="248"/>
      <c r="G84" s="248" t="s">
        <v>3647</v>
      </c>
      <c r="H84" s="266"/>
      <c r="I84" s="266" t="s">
        <v>1032</v>
      </c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247">
        <v>67.0</v>
      </c>
      <c r="B85" s="248"/>
      <c r="C85" s="266" t="s">
        <v>3305</v>
      </c>
      <c r="D85" s="334" t="s">
        <v>3920</v>
      </c>
      <c r="E85" s="266"/>
      <c r="F85" s="248"/>
      <c r="G85" s="248" t="s">
        <v>3647</v>
      </c>
      <c r="H85" s="266"/>
      <c r="I85" s="266" t="s">
        <v>959</v>
      </c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247">
        <v>68.0</v>
      </c>
      <c r="B86" s="248"/>
      <c r="C86" s="266" t="s">
        <v>249</v>
      </c>
      <c r="D86" s="334" t="s">
        <v>3921</v>
      </c>
      <c r="E86" s="266"/>
      <c r="F86" s="248"/>
      <c r="G86" s="248" t="s">
        <v>3647</v>
      </c>
      <c r="H86" s="266"/>
      <c r="I86" s="266" t="s">
        <v>218</v>
      </c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247">
        <v>69.0</v>
      </c>
      <c r="B87" s="248"/>
      <c r="C87" s="266" t="s">
        <v>3922</v>
      </c>
      <c r="D87" s="266" t="s">
        <v>3923</v>
      </c>
      <c r="E87" s="266"/>
      <c r="F87" s="248"/>
      <c r="G87" s="248" t="s">
        <v>3647</v>
      </c>
      <c r="H87" s="266"/>
      <c r="I87" s="266" t="s">
        <v>3924</v>
      </c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247">
        <v>70.0</v>
      </c>
      <c r="B88" s="248"/>
      <c r="C88" s="266" t="s">
        <v>3925</v>
      </c>
      <c r="D88" s="266" t="s">
        <v>3926</v>
      </c>
      <c r="E88" s="266"/>
      <c r="F88" s="248"/>
      <c r="G88" s="248" t="s">
        <v>3647</v>
      </c>
      <c r="H88" s="266"/>
      <c r="I88" s="266" t="s">
        <v>780</v>
      </c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247">
        <v>71.0</v>
      </c>
      <c r="B89" s="248"/>
      <c r="C89" s="266" t="s">
        <v>3927</v>
      </c>
      <c r="D89" s="266" t="s">
        <v>3928</v>
      </c>
      <c r="E89" s="266"/>
      <c r="F89" s="248"/>
      <c r="G89" s="248" t="s">
        <v>3647</v>
      </c>
      <c r="H89" s="266"/>
      <c r="I89" s="266" t="s">
        <v>3929</v>
      </c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247">
        <v>72.0</v>
      </c>
      <c r="B90" s="248"/>
      <c r="C90" s="266" t="s">
        <v>3930</v>
      </c>
      <c r="D90" s="266"/>
      <c r="E90" s="266"/>
      <c r="F90" s="248"/>
      <c r="G90" s="248" t="s">
        <v>3647</v>
      </c>
      <c r="H90" s="266"/>
      <c r="I90" s="266" t="s">
        <v>3931</v>
      </c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247">
        <v>73.0</v>
      </c>
      <c r="B91" s="248"/>
      <c r="C91" s="266" t="s">
        <v>3932</v>
      </c>
      <c r="D91" s="266" t="s">
        <v>3933</v>
      </c>
      <c r="E91" s="266"/>
      <c r="F91" s="248"/>
      <c r="G91" s="248" t="s">
        <v>3647</v>
      </c>
      <c r="H91" s="266"/>
      <c r="I91" s="266" t="s">
        <v>271</v>
      </c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247">
        <v>74.0</v>
      </c>
      <c r="B92" s="248"/>
      <c r="C92" s="248" t="s">
        <v>3934</v>
      </c>
      <c r="D92" s="248" t="s">
        <v>3935</v>
      </c>
      <c r="E92" s="248"/>
      <c r="F92" s="248"/>
      <c r="G92" s="248" t="s">
        <v>3647</v>
      </c>
      <c r="H92" s="248"/>
      <c r="I92" s="248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247">
        <v>75.0</v>
      </c>
      <c r="B93" s="248"/>
      <c r="C93" s="248" t="s">
        <v>3936</v>
      </c>
      <c r="D93" s="248" t="s">
        <v>3937</v>
      </c>
      <c r="E93" s="248"/>
      <c r="F93" s="248"/>
      <c r="G93" s="248" t="s">
        <v>3647</v>
      </c>
      <c r="H93" s="248"/>
      <c r="I93" s="248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247">
        <v>76.0</v>
      </c>
      <c r="B94" s="335"/>
      <c r="C94" s="335" t="s">
        <v>3938</v>
      </c>
      <c r="D94" s="335" t="s">
        <v>3939</v>
      </c>
      <c r="E94" s="335"/>
      <c r="F94" s="335"/>
      <c r="G94" s="335" t="s">
        <v>3647</v>
      </c>
      <c r="H94" s="335"/>
      <c r="I94" s="335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336">
        <v>77.0</v>
      </c>
      <c r="B95" s="248"/>
      <c r="C95" s="248" t="s">
        <v>3940</v>
      </c>
      <c r="D95" s="248" t="s">
        <v>3941</v>
      </c>
      <c r="E95" s="248"/>
      <c r="F95" s="248"/>
      <c r="G95" s="248" t="s">
        <v>3647</v>
      </c>
      <c r="H95" s="248"/>
      <c r="I95" s="248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336">
        <v>78.0</v>
      </c>
      <c r="B96" s="248"/>
      <c r="C96" s="248" t="s">
        <v>3942</v>
      </c>
      <c r="D96" s="248" t="s">
        <v>3943</v>
      </c>
      <c r="E96" s="248"/>
      <c r="F96" s="248"/>
      <c r="G96" s="248" t="s">
        <v>3647</v>
      </c>
      <c r="H96" s="248"/>
      <c r="I96" s="248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336">
        <v>79.0</v>
      </c>
      <c r="B97" s="248"/>
      <c r="C97" s="248" t="s">
        <v>3944</v>
      </c>
      <c r="D97" s="248" t="s">
        <v>3945</v>
      </c>
      <c r="E97" s="248"/>
      <c r="F97" s="248"/>
      <c r="G97" s="248" t="s">
        <v>3647</v>
      </c>
      <c r="H97" s="248"/>
      <c r="I97" s="248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337">
        <v>80.0</v>
      </c>
      <c r="B98" s="248"/>
      <c r="C98" s="248" t="s">
        <v>3946</v>
      </c>
      <c r="D98" s="248" t="s">
        <v>3947</v>
      </c>
      <c r="E98" s="248"/>
      <c r="F98" s="248"/>
      <c r="G98" s="248" t="s">
        <v>3647</v>
      </c>
      <c r="H98" s="248"/>
      <c r="I98" s="248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336">
        <v>81.0</v>
      </c>
      <c r="B99" s="338" t="s">
        <v>3948</v>
      </c>
      <c r="C99" s="248" t="s">
        <v>3949</v>
      </c>
      <c r="D99" s="249" t="s">
        <v>3950</v>
      </c>
      <c r="E99" s="339" t="s">
        <v>3951</v>
      </c>
      <c r="F99" s="248"/>
      <c r="G99" s="248" t="s">
        <v>3647</v>
      </c>
      <c r="H99" s="249" t="s">
        <v>3952</v>
      </c>
      <c r="I99" s="339" t="s">
        <v>3953</v>
      </c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336">
        <v>82.0</v>
      </c>
      <c r="B100" s="248"/>
      <c r="C100" s="339" t="s">
        <v>3954</v>
      </c>
      <c r="D100" s="249" t="s">
        <v>3955</v>
      </c>
      <c r="E100" s="339">
        <v>4.994351027E9</v>
      </c>
      <c r="F100" s="248"/>
      <c r="G100" s="248" t="s">
        <v>3647</v>
      </c>
      <c r="H100" s="248"/>
      <c r="I100" s="248" t="s">
        <v>3956</v>
      </c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336">
        <v>83.0</v>
      </c>
      <c r="B101" s="339" t="s">
        <v>3957</v>
      </c>
      <c r="C101" s="339" t="s">
        <v>3958</v>
      </c>
      <c r="D101" s="249" t="s">
        <v>3959</v>
      </c>
      <c r="E101" s="339" t="s">
        <v>3960</v>
      </c>
      <c r="F101" s="248"/>
      <c r="G101" s="248" t="s">
        <v>3647</v>
      </c>
      <c r="H101" s="248" t="s">
        <v>3961</v>
      </c>
      <c r="I101" s="248" t="s">
        <v>3962</v>
      </c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247">
        <v>84.0</v>
      </c>
      <c r="B102" s="340" t="s">
        <v>3963</v>
      </c>
      <c r="C102" s="340" t="s">
        <v>3964</v>
      </c>
      <c r="D102" s="248"/>
      <c r="E102" s="340">
        <f>4972232838856</f>
        <v>4972232838856</v>
      </c>
      <c r="F102" s="248"/>
      <c r="G102" s="248" t="s">
        <v>3647</v>
      </c>
      <c r="H102" s="248"/>
      <c r="I102" s="248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275">
        <v>85.0</v>
      </c>
      <c r="B103" s="276" t="s">
        <v>3965</v>
      </c>
      <c r="C103" s="276" t="s">
        <v>3966</v>
      </c>
      <c r="D103" s="276" t="s">
        <v>3967</v>
      </c>
      <c r="E103" s="276" t="s">
        <v>3968</v>
      </c>
      <c r="F103" s="248"/>
      <c r="G103" s="276" t="s">
        <v>3647</v>
      </c>
      <c r="H103" s="278" t="s">
        <v>3969</v>
      </c>
      <c r="I103" s="248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275">
        <v>86.0</v>
      </c>
      <c r="B104" s="276" t="s">
        <v>3970</v>
      </c>
      <c r="C104" s="276" t="s">
        <v>3971</v>
      </c>
      <c r="D104" s="276" t="s">
        <v>3972</v>
      </c>
      <c r="E104" s="276" t="s">
        <v>3973</v>
      </c>
      <c r="F104" s="248"/>
      <c r="G104" s="276" t="s">
        <v>3647</v>
      </c>
      <c r="H104" s="276" t="s">
        <v>3974</v>
      </c>
      <c r="I104" s="248"/>
      <c r="J104" s="25" t="s">
        <v>3975</v>
      </c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275">
        <v>87.0</v>
      </c>
      <c r="B105" s="276" t="s">
        <v>3976</v>
      </c>
      <c r="C105" s="248"/>
      <c r="D105" s="276" t="s">
        <v>3977</v>
      </c>
      <c r="E105" s="276" t="s">
        <v>3978</v>
      </c>
      <c r="F105" s="248"/>
      <c r="G105" s="276" t="s">
        <v>3647</v>
      </c>
      <c r="H105" s="278" t="s">
        <v>3979</v>
      </c>
      <c r="I105" s="248"/>
      <c r="J105" s="25" t="s">
        <v>3980</v>
      </c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275">
        <v>88.0</v>
      </c>
      <c r="B106" s="276" t="s">
        <v>3981</v>
      </c>
      <c r="C106" s="276" t="s">
        <v>3982</v>
      </c>
      <c r="D106" s="276" t="s">
        <v>3983</v>
      </c>
      <c r="E106" s="276" t="s">
        <v>3984</v>
      </c>
      <c r="F106" s="248"/>
      <c r="G106" s="276" t="s">
        <v>3647</v>
      </c>
      <c r="H106" s="278" t="s">
        <v>3985</v>
      </c>
      <c r="I106" s="248"/>
      <c r="J106" s="25" t="s">
        <v>3986</v>
      </c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341">
        <v>89.0</v>
      </c>
      <c r="B107" s="276" t="s">
        <v>3987</v>
      </c>
      <c r="C107" s="276" t="s">
        <v>3988</v>
      </c>
      <c r="D107" s="276" t="s">
        <v>3989</v>
      </c>
      <c r="E107" s="276" t="s">
        <v>3990</v>
      </c>
      <c r="F107" s="248"/>
      <c r="G107" s="276" t="s">
        <v>3647</v>
      </c>
      <c r="H107" s="278" t="s">
        <v>3991</v>
      </c>
      <c r="I107" s="248"/>
      <c r="J107" s="25" t="s">
        <v>3992</v>
      </c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341">
        <v>90.0</v>
      </c>
      <c r="B108" s="297" t="s">
        <v>3993</v>
      </c>
      <c r="C108" s="276" t="s">
        <v>3994</v>
      </c>
      <c r="D108" s="276" t="s">
        <v>3995</v>
      </c>
      <c r="E108" s="276" t="s">
        <v>3996</v>
      </c>
      <c r="F108" s="248"/>
      <c r="G108" s="276" t="s">
        <v>3647</v>
      </c>
      <c r="H108" s="278" t="s">
        <v>3997</v>
      </c>
      <c r="I108" s="248"/>
      <c r="J108" s="342" t="s">
        <v>3998</v>
      </c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275">
        <v>91.0</v>
      </c>
      <c r="B109" s="343" t="s">
        <v>3999</v>
      </c>
      <c r="C109" s="282" t="s">
        <v>4000</v>
      </c>
      <c r="D109" s="344" t="s">
        <v>4001</v>
      </c>
      <c r="E109" s="345" t="s">
        <v>4002</v>
      </c>
      <c r="F109" s="346"/>
      <c r="G109" s="347" t="s">
        <v>3647</v>
      </c>
      <c r="H109" s="348" t="s">
        <v>4003</v>
      </c>
      <c r="I109" s="349"/>
      <c r="J109" s="350" t="s">
        <v>4004</v>
      </c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275">
        <v>92.0</v>
      </c>
      <c r="B110" s="343" t="s">
        <v>4005</v>
      </c>
      <c r="C110" s="345" t="s">
        <v>4006</v>
      </c>
      <c r="D110" s="344" t="s">
        <v>4007</v>
      </c>
      <c r="E110" s="351" t="s">
        <v>4008</v>
      </c>
      <c r="F110" s="352"/>
      <c r="G110" s="353" t="s">
        <v>3647</v>
      </c>
      <c r="H110" s="354" t="s">
        <v>4009</v>
      </c>
      <c r="I110" s="355"/>
      <c r="J110" s="356" t="s">
        <v>4010</v>
      </c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275">
        <v>93.0</v>
      </c>
      <c r="B111" s="345" t="s">
        <v>4011</v>
      </c>
      <c r="C111" s="345" t="s">
        <v>4012</v>
      </c>
      <c r="D111" s="344" t="s">
        <v>4013</v>
      </c>
      <c r="E111" s="345" t="s">
        <v>4014</v>
      </c>
      <c r="F111" s="357"/>
      <c r="G111" s="358" t="s">
        <v>3647</v>
      </c>
      <c r="H111" s="359" t="s">
        <v>4015</v>
      </c>
      <c r="I111" s="360"/>
      <c r="J111" s="361" t="s">
        <v>4016</v>
      </c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306">
        <v>94.0</v>
      </c>
      <c r="B112" s="279" t="s">
        <v>4017</v>
      </c>
      <c r="C112" s="279" t="s">
        <v>4018</v>
      </c>
      <c r="D112" s="313" t="s">
        <v>4019</v>
      </c>
      <c r="E112" s="313" t="s">
        <v>4020</v>
      </c>
      <c r="F112" s="352"/>
      <c r="G112" s="353" t="s">
        <v>3647</v>
      </c>
      <c r="H112" s="354" t="s">
        <v>4021</v>
      </c>
      <c r="I112" s="355"/>
      <c r="J112" s="25" t="s">
        <v>4022</v>
      </c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318">
        <v>95.0</v>
      </c>
      <c r="B113" s="319" t="s">
        <v>4023</v>
      </c>
      <c r="C113" s="319" t="s">
        <v>4024</v>
      </c>
      <c r="D113" s="362" t="s">
        <v>4025</v>
      </c>
      <c r="E113" s="319" t="s">
        <v>4026</v>
      </c>
      <c r="F113" s="363"/>
      <c r="G113" s="364" t="s">
        <v>3647</v>
      </c>
      <c r="H113" s="365" t="s">
        <v>4027</v>
      </c>
      <c r="I113" s="366"/>
      <c r="J113" s="25" t="s">
        <v>4028</v>
      </c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B110">
    <cfRule type="colorScale" priority="1">
      <colorScale>
        <cfvo type="min"/>
        <cfvo type="max"/>
        <color rgb="FFFFFFFF"/>
        <color rgb="FFF6F8F9"/>
      </colorScale>
    </cfRule>
  </conditionalFormatting>
  <hyperlinks>
    <hyperlink r:id="rId1" ref="H2"/>
    <hyperlink r:id="rId2" ref="H3"/>
    <hyperlink r:id="rId3" ref="H4"/>
    <hyperlink r:id="rId4" ref="H5"/>
    <hyperlink r:id="rId5" ref="B6"/>
    <hyperlink r:id="rId6" ref="H6"/>
    <hyperlink r:id="rId7" ref="H8"/>
    <hyperlink r:id="rId8" ref="H9"/>
    <hyperlink r:id="rId9" ref="H10"/>
    <hyperlink r:id="rId10" ref="H11"/>
    <hyperlink r:id="rId11" ref="H12"/>
    <hyperlink r:id="rId12" ref="H13"/>
    <hyperlink r:id="rId13" ref="H14"/>
    <hyperlink r:id="rId14" ref="H15"/>
    <hyperlink r:id="rId15" ref="H17"/>
    <hyperlink r:id="rId16" ref="D18"/>
    <hyperlink r:id="rId17" ref="H18"/>
    <hyperlink r:id="rId18" ref="D19"/>
    <hyperlink r:id="rId19" ref="H19"/>
    <hyperlink r:id="rId20" ref="H20"/>
    <hyperlink r:id="rId21" ref="D21"/>
    <hyperlink r:id="rId22" ref="H21"/>
    <hyperlink r:id="rId23" ref="D22"/>
    <hyperlink r:id="rId24" ref="H22"/>
    <hyperlink r:id="rId25" ref="D23"/>
    <hyperlink r:id="rId26" ref="H23"/>
    <hyperlink r:id="rId27" ref="D24"/>
    <hyperlink r:id="rId28" ref="H24"/>
    <hyperlink r:id="rId29" ref="D25"/>
    <hyperlink r:id="rId30" ref="H25"/>
    <hyperlink r:id="rId31" ref="D26"/>
    <hyperlink r:id="rId32" ref="H26"/>
    <hyperlink r:id="rId33" ref="D27"/>
    <hyperlink r:id="rId34" ref="H27"/>
    <hyperlink r:id="rId35" ref="D28"/>
    <hyperlink r:id="rId36" ref="H28"/>
    <hyperlink r:id="rId37" ref="H29"/>
    <hyperlink r:id="rId38" ref="H30"/>
    <hyperlink r:id="rId39" ref="H31"/>
    <hyperlink r:id="rId40" ref="H32"/>
    <hyperlink r:id="rId41" ref="H33"/>
    <hyperlink r:id="rId42" ref="H34"/>
    <hyperlink r:id="rId43" ref="H36"/>
    <hyperlink r:id="rId44" ref="H37"/>
    <hyperlink r:id="rId45" ref="D38"/>
    <hyperlink r:id="rId46" ref="H38"/>
    <hyperlink r:id="rId47" ref="H39"/>
    <hyperlink r:id="rId48" ref="H40"/>
    <hyperlink r:id="rId49" ref="H41"/>
    <hyperlink r:id="rId50" ref="H59"/>
    <hyperlink r:id="rId51" ref="D78"/>
    <hyperlink r:id="rId52" ref="D79"/>
    <hyperlink r:id="rId53" ref="D80"/>
    <hyperlink r:id="rId54" ref="D81"/>
    <hyperlink r:id="rId55" ref="D84"/>
    <hyperlink r:id="rId56" ref="D85"/>
    <hyperlink r:id="rId57" ref="D86"/>
    <hyperlink r:id="rId58" ref="D99"/>
    <hyperlink r:id="rId59" ref="H99"/>
    <hyperlink r:id="rId60" ref="D100"/>
    <hyperlink r:id="rId61" ref="D101"/>
    <hyperlink r:id="rId62" ref="H103"/>
    <hyperlink r:id="rId63" ref="H105"/>
    <hyperlink r:id="rId64" ref="H106"/>
    <hyperlink r:id="rId65" ref="H107"/>
    <hyperlink r:id="rId66" ref="H108"/>
    <hyperlink r:id="rId67" ref="D109"/>
    <hyperlink r:id="rId68" ref="H109"/>
    <hyperlink r:id="rId69" ref="D110"/>
    <hyperlink r:id="rId70" ref="H110"/>
    <hyperlink r:id="rId71" ref="D111"/>
    <hyperlink r:id="rId72" ref="H111"/>
    <hyperlink r:id="rId73" ref="H112"/>
    <hyperlink r:id="rId74" ref="D113"/>
    <hyperlink r:id="rId75" ref="H113"/>
  </hyperlinks>
  <printOptions/>
  <pageMargins bottom="0.75" footer="0.0" header="0.0" left="0.7" right="0.7" top="0.75"/>
  <pageSetup orientation="landscape"/>
  <drawing r:id="rId76"/>
  <tableParts count="1">
    <tablePart r:id="rId78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1.22" defaultRowHeight="15.0"/>
  <cols>
    <col customWidth="1" min="1" max="1" width="11.11"/>
    <col customWidth="1" min="2" max="2" width="25.11"/>
    <col customWidth="1" min="3" max="3" width="22.0"/>
    <col customWidth="1" min="4" max="4" width="29.11"/>
    <col customWidth="1" min="5" max="5" width="18.11"/>
    <col customWidth="1" min="6" max="7" width="11.11"/>
    <col customWidth="1" min="8" max="8" width="51.11"/>
    <col customWidth="1" min="9" max="9" width="21.78"/>
    <col customWidth="1" min="10" max="29" width="11.11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8" t="s">
        <v>7</v>
      </c>
      <c r="I1" s="28" t="s">
        <v>8</v>
      </c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158">
        <v>1.0</v>
      </c>
      <c r="B2" s="6" t="s">
        <v>4029</v>
      </c>
      <c r="C2" s="6" t="s">
        <v>4030</v>
      </c>
      <c r="D2" s="6" t="s">
        <v>4031</v>
      </c>
      <c r="E2" s="6">
        <v>5.03216316E8</v>
      </c>
      <c r="F2" s="6"/>
      <c r="G2" s="6" t="s">
        <v>4032</v>
      </c>
      <c r="H2" s="52" t="s">
        <v>4033</v>
      </c>
      <c r="I2" s="6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29">
        <v>2.0</v>
      </c>
      <c r="B3" s="6" t="s">
        <v>4034</v>
      </c>
      <c r="C3" s="6" t="s">
        <v>4035</v>
      </c>
      <c r="D3" s="6" t="s">
        <v>4036</v>
      </c>
      <c r="E3" s="6">
        <v>3.58449368008E11</v>
      </c>
      <c r="F3" s="6"/>
      <c r="G3" s="6" t="s">
        <v>4032</v>
      </c>
      <c r="H3" s="6"/>
      <c r="I3" s="6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29">
        <v>3.0</v>
      </c>
      <c r="B4" s="6" t="s">
        <v>4037</v>
      </c>
      <c r="C4" s="6" t="s">
        <v>4038</v>
      </c>
      <c r="D4" s="6" t="s">
        <v>4039</v>
      </c>
      <c r="E4" s="6">
        <v>3.58400316908E11</v>
      </c>
      <c r="F4" s="6"/>
      <c r="G4" s="6" t="s">
        <v>4032</v>
      </c>
      <c r="H4" s="52" t="s">
        <v>4040</v>
      </c>
      <c r="I4" s="6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29">
        <v>4.0</v>
      </c>
      <c r="B5" s="6" t="s">
        <v>4041</v>
      </c>
      <c r="C5" s="6" t="s">
        <v>4042</v>
      </c>
      <c r="D5" s="6" t="s">
        <v>4043</v>
      </c>
      <c r="E5" s="6">
        <v>3.58400175852E11</v>
      </c>
      <c r="F5" s="6"/>
      <c r="G5" s="6" t="s">
        <v>4032</v>
      </c>
      <c r="H5" s="52" t="s">
        <v>4044</v>
      </c>
      <c r="I5" s="6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29">
        <v>5.0</v>
      </c>
      <c r="B6" s="6" t="s">
        <v>4045</v>
      </c>
      <c r="C6" s="6" t="s">
        <v>4046</v>
      </c>
      <c r="D6" s="6" t="s">
        <v>4047</v>
      </c>
      <c r="E6" s="6">
        <v>3.58405600043E11</v>
      </c>
      <c r="F6" s="6"/>
      <c r="G6" s="6" t="s">
        <v>4032</v>
      </c>
      <c r="H6" s="52" t="s">
        <v>4048</v>
      </c>
      <c r="I6" s="6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>
      <c r="A7" s="29">
        <v>6.0</v>
      </c>
      <c r="B7" s="6" t="s">
        <v>4049</v>
      </c>
      <c r="C7" s="6" t="s">
        <v>4050</v>
      </c>
      <c r="D7" s="6" t="s">
        <v>4051</v>
      </c>
      <c r="E7" s="6"/>
      <c r="F7" s="6"/>
      <c r="G7" s="6" t="s">
        <v>4032</v>
      </c>
      <c r="H7" s="6"/>
      <c r="I7" s="6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158">
        <v>7.0</v>
      </c>
      <c r="B8" s="6" t="s">
        <v>4052</v>
      </c>
      <c r="C8" s="6" t="s">
        <v>4053</v>
      </c>
      <c r="D8" s="6" t="s">
        <v>4054</v>
      </c>
      <c r="E8" s="6">
        <v>3.58451245432E11</v>
      </c>
      <c r="F8" s="6"/>
      <c r="G8" s="6" t="s">
        <v>4032</v>
      </c>
      <c r="H8" s="6"/>
      <c r="I8" s="6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>
      <c r="A9" s="158">
        <v>8.0</v>
      </c>
      <c r="B9" s="6" t="s">
        <v>4055</v>
      </c>
      <c r="C9" s="6" t="s">
        <v>4056</v>
      </c>
      <c r="D9" s="6" t="s">
        <v>4057</v>
      </c>
      <c r="E9" s="6"/>
      <c r="F9" s="6"/>
      <c r="G9" s="6" t="s">
        <v>4032</v>
      </c>
      <c r="H9" s="52" t="s">
        <v>4058</v>
      </c>
      <c r="I9" s="6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>
      <c r="A10" s="158">
        <v>9.0</v>
      </c>
      <c r="B10" s="6" t="s">
        <v>4059</v>
      </c>
      <c r="C10" s="6" t="s">
        <v>4060</v>
      </c>
      <c r="D10" s="6" t="s">
        <v>4061</v>
      </c>
      <c r="E10" s="6">
        <v>3.58440665625E11</v>
      </c>
      <c r="F10" s="6"/>
      <c r="G10" s="6" t="s">
        <v>4032</v>
      </c>
      <c r="H10" s="52" t="s">
        <v>4062</v>
      </c>
      <c r="I10" s="6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>
      <c r="A11" s="158">
        <v>10.0</v>
      </c>
      <c r="B11" s="6" t="s">
        <v>4063</v>
      </c>
      <c r="C11" s="6" t="s">
        <v>4064</v>
      </c>
      <c r="D11" s="6" t="s">
        <v>4065</v>
      </c>
      <c r="E11" s="6">
        <v>3.58442432416E11</v>
      </c>
      <c r="F11" s="6"/>
      <c r="G11" s="6" t="s">
        <v>4032</v>
      </c>
      <c r="H11" s="6"/>
      <c r="I11" s="6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>
      <c r="A12" s="158">
        <v>11.0</v>
      </c>
      <c r="B12" s="6" t="s">
        <v>4066</v>
      </c>
      <c r="C12" s="6" t="s">
        <v>4067</v>
      </c>
      <c r="D12" s="6" t="s">
        <v>4068</v>
      </c>
      <c r="E12" s="6">
        <v>3.5840041307E11</v>
      </c>
      <c r="F12" s="6"/>
      <c r="G12" s="6" t="s">
        <v>4032</v>
      </c>
      <c r="H12" s="6"/>
      <c r="I12" s="6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>
      <c r="A13" s="158">
        <v>12.0</v>
      </c>
      <c r="B13" s="6" t="s">
        <v>4069</v>
      </c>
      <c r="C13" s="6" t="s">
        <v>4070</v>
      </c>
      <c r="D13" s="6" t="s">
        <v>4071</v>
      </c>
      <c r="E13" s="6">
        <v>3.5844365407E11</v>
      </c>
      <c r="F13" s="6"/>
      <c r="G13" s="6" t="s">
        <v>4032</v>
      </c>
      <c r="H13" s="52" t="s">
        <v>4072</v>
      </c>
      <c r="I13" s="6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>
      <c r="A14" s="158">
        <v>13.0</v>
      </c>
      <c r="B14" s="6" t="s">
        <v>4073</v>
      </c>
      <c r="C14" s="6" t="s">
        <v>4074</v>
      </c>
      <c r="D14" s="6" t="s">
        <v>4075</v>
      </c>
      <c r="E14" s="6">
        <v>4.00241966E8</v>
      </c>
      <c r="F14" s="6"/>
      <c r="G14" s="6" t="s">
        <v>4032</v>
      </c>
      <c r="H14" s="6"/>
      <c r="I14" s="6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158">
        <v>14.0</v>
      </c>
      <c r="B15" s="6" t="s">
        <v>4076</v>
      </c>
      <c r="C15" s="6" t="s">
        <v>4077</v>
      </c>
      <c r="D15" s="6" t="s">
        <v>4078</v>
      </c>
      <c r="E15" s="6">
        <v>3.58400803981E11</v>
      </c>
      <c r="F15" s="6"/>
      <c r="G15" s="6" t="s">
        <v>4032</v>
      </c>
      <c r="H15" s="52" t="s">
        <v>4079</v>
      </c>
      <c r="I15" s="6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>
      <c r="A16" s="158">
        <v>15.0</v>
      </c>
      <c r="B16" s="6" t="s">
        <v>4080</v>
      </c>
      <c r="C16" s="6" t="s">
        <v>4081</v>
      </c>
      <c r="D16" s="6" t="s">
        <v>4082</v>
      </c>
      <c r="E16" s="6">
        <v>3.58443737002E11</v>
      </c>
      <c r="F16" s="6"/>
      <c r="G16" s="6" t="s">
        <v>4032</v>
      </c>
      <c r="H16" s="52" t="s">
        <v>4083</v>
      </c>
      <c r="I16" s="6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158">
        <v>16.0</v>
      </c>
      <c r="B17" s="6" t="s">
        <v>4084</v>
      </c>
      <c r="C17" s="6" t="s">
        <v>4085</v>
      </c>
      <c r="D17" s="6" t="s">
        <v>1295</v>
      </c>
      <c r="E17" s="6">
        <v>3.58451203711E11</v>
      </c>
      <c r="F17" s="6"/>
      <c r="G17" s="6" t="s">
        <v>4032</v>
      </c>
      <c r="H17" s="6"/>
      <c r="I17" s="6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>
      <c r="A18" s="158">
        <v>17.0</v>
      </c>
      <c r="B18" s="6" t="s">
        <v>4086</v>
      </c>
      <c r="C18" s="6" t="s">
        <v>4087</v>
      </c>
      <c r="D18" s="6" t="s">
        <v>4088</v>
      </c>
      <c r="E18" s="6">
        <v>5.05017965E8</v>
      </c>
      <c r="F18" s="6"/>
      <c r="G18" s="6" t="s">
        <v>4032</v>
      </c>
      <c r="H18" s="6"/>
      <c r="I18" s="6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158">
        <v>18.0</v>
      </c>
      <c r="B19" s="6" t="s">
        <v>4089</v>
      </c>
      <c r="C19" s="367" t="s">
        <v>4090</v>
      </c>
      <c r="D19" s="367"/>
      <c r="E19" s="6"/>
      <c r="F19" s="6"/>
      <c r="G19" s="6" t="s">
        <v>4032</v>
      </c>
      <c r="H19" s="368" t="s">
        <v>4091</v>
      </c>
      <c r="I19" s="367" t="s">
        <v>101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>
      <c r="A20" s="158">
        <v>19.0</v>
      </c>
      <c r="B20" s="6" t="s">
        <v>4092</v>
      </c>
      <c r="C20" s="367" t="s">
        <v>4093</v>
      </c>
      <c r="D20" s="367" t="s">
        <v>4094</v>
      </c>
      <c r="E20" s="6"/>
      <c r="F20" s="6"/>
      <c r="G20" s="6" t="s">
        <v>4032</v>
      </c>
      <c r="H20" s="369" t="s">
        <v>4095</v>
      </c>
      <c r="I20" s="367" t="s">
        <v>4096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158">
        <v>20.0</v>
      </c>
      <c r="B21" s="6" t="s">
        <v>4097</v>
      </c>
      <c r="C21" s="6" t="s">
        <v>4098</v>
      </c>
      <c r="D21" s="6" t="s">
        <v>4099</v>
      </c>
      <c r="E21" s="6"/>
      <c r="F21" s="6"/>
      <c r="G21" s="6" t="s">
        <v>4032</v>
      </c>
      <c r="H21" s="6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4">
        <v>21.0</v>
      </c>
      <c r="B22" s="4" t="s">
        <v>4100</v>
      </c>
      <c r="C22" s="4" t="s">
        <v>4101</v>
      </c>
      <c r="D22" s="4" t="s">
        <v>4102</v>
      </c>
      <c r="E22" s="4"/>
      <c r="F22" s="4"/>
      <c r="G22" s="4" t="s">
        <v>4032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75" t="s">
        <v>0</v>
      </c>
      <c r="B25" s="96"/>
      <c r="C25" s="96" t="s">
        <v>2</v>
      </c>
      <c r="D25" s="96" t="s">
        <v>3</v>
      </c>
      <c r="E25" s="96" t="s">
        <v>4</v>
      </c>
      <c r="F25" s="97" t="s">
        <v>5</v>
      </c>
      <c r="G25" s="96" t="s">
        <v>6</v>
      </c>
      <c r="H25" s="96" t="s">
        <v>7</v>
      </c>
      <c r="I25" s="96" t="s">
        <v>8</v>
      </c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15.75" customHeight="1">
      <c r="A26" s="29">
        <v>20.0</v>
      </c>
      <c r="B26" s="6"/>
      <c r="C26" s="6" t="s">
        <v>4103</v>
      </c>
      <c r="D26" s="6" t="s">
        <v>4104</v>
      </c>
      <c r="E26" s="6">
        <v>4.43380999E8</v>
      </c>
      <c r="F26" s="6"/>
      <c r="G26" s="6" t="s">
        <v>4032</v>
      </c>
      <c r="H26" s="6"/>
      <c r="I26" s="6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29">
        <v>21.0</v>
      </c>
      <c r="B27" s="6"/>
      <c r="C27" s="6" t="s">
        <v>4105</v>
      </c>
      <c r="D27" s="6" t="s">
        <v>4106</v>
      </c>
      <c r="E27" s="6">
        <v>3.58400599444E11</v>
      </c>
      <c r="F27" s="6"/>
      <c r="G27" s="6" t="s">
        <v>4032</v>
      </c>
      <c r="H27" s="6"/>
      <c r="I27" s="6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29">
        <v>22.0</v>
      </c>
      <c r="B28" s="6"/>
      <c r="C28" s="6" t="s">
        <v>4107</v>
      </c>
      <c r="D28" s="6" t="s">
        <v>4108</v>
      </c>
      <c r="E28" s="6">
        <v>3.58400642805E11</v>
      </c>
      <c r="F28" s="6"/>
      <c r="G28" s="6" t="s">
        <v>4032</v>
      </c>
      <c r="H28" s="6"/>
      <c r="I28" s="6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29">
        <v>23.0</v>
      </c>
      <c r="B29" s="6"/>
      <c r="C29" s="6" t="s">
        <v>4109</v>
      </c>
      <c r="D29" s="6" t="s">
        <v>4110</v>
      </c>
      <c r="E29" s="6" t="s">
        <v>4111</v>
      </c>
      <c r="F29" s="6"/>
      <c r="G29" s="6" t="s">
        <v>4032</v>
      </c>
      <c r="H29" s="6"/>
      <c r="I29" s="6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29">
        <v>24.0</v>
      </c>
      <c r="B30" s="6"/>
      <c r="C30" s="6" t="s">
        <v>4112</v>
      </c>
      <c r="D30" s="6" t="s">
        <v>4113</v>
      </c>
      <c r="E30" s="6">
        <v>4.08667437E8</v>
      </c>
      <c r="F30" s="6"/>
      <c r="G30" s="6" t="s">
        <v>4032</v>
      </c>
      <c r="H30" s="6"/>
      <c r="I30" s="6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158">
        <v>25.0</v>
      </c>
      <c r="B31" s="6"/>
      <c r="C31" s="6" t="s">
        <v>4114</v>
      </c>
      <c r="D31" s="6" t="s">
        <v>4115</v>
      </c>
      <c r="E31" s="6"/>
      <c r="F31" s="6"/>
      <c r="G31" s="6" t="s">
        <v>4032</v>
      </c>
      <c r="H31" s="6"/>
      <c r="I31" s="6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158">
        <v>26.0</v>
      </c>
      <c r="B32" s="6"/>
      <c r="C32" s="6" t="s">
        <v>4116</v>
      </c>
      <c r="D32" s="6" t="s">
        <v>4117</v>
      </c>
      <c r="E32" s="6">
        <v>4.00366447E8</v>
      </c>
      <c r="F32" s="6"/>
      <c r="G32" s="6" t="s">
        <v>4032</v>
      </c>
      <c r="H32" s="6"/>
      <c r="I32" s="6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158">
        <v>27.0</v>
      </c>
      <c r="B33" s="6"/>
      <c r="C33" s="6" t="s">
        <v>4118</v>
      </c>
      <c r="D33" s="6" t="s">
        <v>4119</v>
      </c>
      <c r="E33" s="6">
        <v>3.4540561605E11</v>
      </c>
      <c r="F33" s="6"/>
      <c r="G33" s="6" t="s">
        <v>4032</v>
      </c>
      <c r="H33" s="6"/>
      <c r="I33" s="6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158">
        <v>28.0</v>
      </c>
      <c r="B34" s="107"/>
      <c r="C34" s="370" t="s">
        <v>4120</v>
      </c>
      <c r="D34" s="371" t="s">
        <v>4121</v>
      </c>
      <c r="E34" s="107"/>
      <c r="F34" s="107"/>
      <c r="G34" s="107" t="s">
        <v>4032</v>
      </c>
      <c r="H34" s="107"/>
      <c r="I34" s="107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372">
        <v>28.0</v>
      </c>
      <c r="B35" s="6"/>
      <c r="C35" s="6" t="s">
        <v>4122</v>
      </c>
      <c r="D35" s="6" t="s">
        <v>4123</v>
      </c>
      <c r="E35" s="6"/>
      <c r="F35" s="6"/>
      <c r="G35" s="6" t="s">
        <v>4032</v>
      </c>
      <c r="H35" s="6"/>
      <c r="I35" s="6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373">
        <v>29.0</v>
      </c>
      <c r="B36" s="6" t="s">
        <v>4124</v>
      </c>
      <c r="C36" s="80" t="s">
        <v>4125</v>
      </c>
      <c r="D36" s="79" t="s">
        <v>4126</v>
      </c>
      <c r="E36" s="80" t="s">
        <v>4127</v>
      </c>
      <c r="F36" s="6"/>
      <c r="G36" s="6" t="s">
        <v>4032</v>
      </c>
      <c r="H36" s="81" t="s">
        <v>4128</v>
      </c>
      <c r="I36" s="6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374"/>
      <c r="AB36" s="374"/>
      <c r="AC36" s="374"/>
    </row>
    <row r="37" ht="15.75" customHeight="1">
      <c r="A37" s="373">
        <v>30.0</v>
      </c>
      <c r="B37" s="6"/>
      <c r="C37" s="80" t="s">
        <v>4129</v>
      </c>
      <c r="D37" s="81" t="s">
        <v>4130</v>
      </c>
      <c r="E37" s="375" t="s">
        <v>4131</v>
      </c>
      <c r="F37" s="6"/>
      <c r="G37" s="6" t="s">
        <v>4032</v>
      </c>
      <c r="H37" s="6" t="s">
        <v>4132</v>
      </c>
      <c r="I37" s="6" t="s">
        <v>4133</v>
      </c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376"/>
      <c r="AB37" s="376"/>
      <c r="AC37" s="376"/>
    </row>
    <row r="38" ht="15.75" customHeight="1">
      <c r="A38" s="373">
        <v>31.0</v>
      </c>
      <c r="B38" s="80" t="s">
        <v>4134</v>
      </c>
      <c r="C38" s="80" t="s">
        <v>4135</v>
      </c>
      <c r="D38" s="81" t="s">
        <v>4136</v>
      </c>
      <c r="E38" s="80" t="s">
        <v>4137</v>
      </c>
      <c r="F38" s="6"/>
      <c r="G38" s="6" t="s">
        <v>4032</v>
      </c>
      <c r="H38" s="6"/>
      <c r="I38" s="80" t="s">
        <v>4138</v>
      </c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376"/>
      <c r="AB38" s="376"/>
      <c r="AC38" s="376"/>
    </row>
    <row r="39" ht="15.75" customHeight="1">
      <c r="A39" s="373">
        <v>32.0</v>
      </c>
      <c r="B39" s="6" t="s">
        <v>4139</v>
      </c>
      <c r="C39" s="80" t="s">
        <v>4140</v>
      </c>
      <c r="D39" s="81" t="s">
        <v>4141</v>
      </c>
      <c r="E39" s="80">
        <v>3.58404866808E11</v>
      </c>
      <c r="F39" s="6"/>
      <c r="G39" s="6" t="s">
        <v>4032</v>
      </c>
      <c r="H39" s="81" t="s">
        <v>4142</v>
      </c>
      <c r="I39" s="6" t="s">
        <v>4143</v>
      </c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376"/>
      <c r="AB39" s="376"/>
      <c r="AC39" s="376"/>
    </row>
    <row r="40" ht="15.75" customHeight="1">
      <c r="A40" s="373">
        <v>33.0</v>
      </c>
      <c r="B40" s="80" t="s">
        <v>4144</v>
      </c>
      <c r="C40" s="377" t="s">
        <v>4145</v>
      </c>
      <c r="D40" s="81" t="s">
        <v>4146</v>
      </c>
      <c r="E40" s="80" t="s">
        <v>4147</v>
      </c>
      <c r="F40" s="6"/>
      <c r="G40" s="6" t="s">
        <v>4032</v>
      </c>
      <c r="H40" s="81" t="s">
        <v>4148</v>
      </c>
      <c r="I40" s="6"/>
      <c r="J40" s="1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376"/>
      <c r="AB40" s="376"/>
      <c r="AC40" s="376"/>
    </row>
    <row r="41" ht="15.75" customHeight="1">
      <c r="A41" s="373">
        <v>34.0</v>
      </c>
      <c r="B41" s="83" t="s">
        <v>4149</v>
      </c>
      <c r="C41" s="83" t="s">
        <v>4150</v>
      </c>
      <c r="D41" s="84" t="s">
        <v>4151</v>
      </c>
      <c r="E41" s="83" t="s">
        <v>4152</v>
      </c>
      <c r="F41" s="6"/>
      <c r="G41" s="6" t="s">
        <v>4032</v>
      </c>
      <c r="H41" s="6"/>
      <c r="I41" s="6" t="s">
        <v>670</v>
      </c>
      <c r="J41" s="1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376"/>
      <c r="AB41" s="376"/>
      <c r="AC41" s="376"/>
    </row>
    <row r="42" ht="15.75" customHeight="1">
      <c r="A42" s="378">
        <v>35.0</v>
      </c>
      <c r="B42" s="18" t="s">
        <v>4153</v>
      </c>
      <c r="C42" s="18" t="s">
        <v>4154</v>
      </c>
      <c r="D42" s="18" t="s">
        <v>4155</v>
      </c>
      <c r="E42" s="18">
        <v>3.58400642805E11</v>
      </c>
      <c r="F42" s="6"/>
      <c r="G42" s="18" t="s">
        <v>4032</v>
      </c>
      <c r="H42" s="19" t="s">
        <v>4156</v>
      </c>
      <c r="I42" s="6"/>
      <c r="J42" s="379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376"/>
      <c r="AB42" s="376"/>
      <c r="AC42" s="376"/>
    </row>
    <row r="43" ht="15.75" customHeight="1">
      <c r="A43" s="378">
        <v>36.0</v>
      </c>
      <c r="B43" s="27" t="s">
        <v>4157</v>
      </c>
      <c r="C43" s="26" t="s">
        <v>4158</v>
      </c>
      <c r="D43" s="118" t="s">
        <v>4159</v>
      </c>
      <c r="E43" s="380" t="s">
        <v>4160</v>
      </c>
      <c r="F43" s="6"/>
      <c r="G43" s="18" t="s">
        <v>4032</v>
      </c>
      <c r="H43" s="19" t="s">
        <v>4161</v>
      </c>
      <c r="I43" s="6"/>
      <c r="J43" s="381" t="s">
        <v>4162</v>
      </c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376"/>
      <c r="AB43" s="376"/>
      <c r="AC43" s="376"/>
    </row>
    <row r="44" ht="15.75" customHeight="1">
      <c r="A44" s="378">
        <v>37.0</v>
      </c>
      <c r="B44" s="128" t="s">
        <v>4163</v>
      </c>
      <c r="C44" s="128" t="s">
        <v>4129</v>
      </c>
      <c r="D44" s="89" t="s">
        <v>4164</v>
      </c>
      <c r="E44" s="128" t="s">
        <v>4165</v>
      </c>
      <c r="F44" s="6"/>
      <c r="G44" s="18" t="s">
        <v>4032</v>
      </c>
      <c r="H44" s="19" t="s">
        <v>4166</v>
      </c>
      <c r="I44" s="6"/>
      <c r="J44" s="382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376"/>
      <c r="AB44" s="376"/>
      <c r="AC44" s="376"/>
    </row>
    <row r="45" ht="15.75" customHeight="1">
      <c r="A45" s="158"/>
      <c r="B45" s="6"/>
      <c r="C45" s="6"/>
      <c r="D45" s="6"/>
      <c r="E45" s="6"/>
      <c r="F45" s="6"/>
      <c r="G45" s="6"/>
      <c r="H45" s="6"/>
      <c r="I45" s="383"/>
      <c r="J45" s="382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376"/>
      <c r="AB45" s="376"/>
      <c r="AC45" s="376"/>
    </row>
    <row r="46" ht="15.75" customHeight="1">
      <c r="A46" s="6"/>
      <c r="B46" s="6"/>
      <c r="C46" s="6"/>
      <c r="D46" s="6"/>
      <c r="E46" s="6"/>
      <c r="F46" s="6"/>
      <c r="G46" s="6"/>
      <c r="H46" s="6"/>
      <c r="I46" s="383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376"/>
      <c r="AB46" s="376"/>
      <c r="AC46" s="376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:id="rId1" location="alku" ref="H2"/>
    <hyperlink r:id="rId2" ref="H4"/>
    <hyperlink r:id="rId3" ref="H5"/>
    <hyperlink r:id="rId4" ref="H6"/>
    <hyperlink r:id="rId5" ref="H9"/>
    <hyperlink r:id="rId6" ref="H10"/>
    <hyperlink r:id="rId7" ref="H13"/>
    <hyperlink r:id="rId8" ref="H15"/>
    <hyperlink r:id="rId9" ref="H16"/>
    <hyperlink r:id="rId10" ref="H19"/>
    <hyperlink r:id="rId11" ref="H20"/>
    <hyperlink r:id="rId12" ref="D36"/>
    <hyperlink r:id="rId13" ref="H36"/>
    <hyperlink r:id="rId14" ref="D37"/>
    <hyperlink r:id="rId15" ref="D38"/>
    <hyperlink r:id="rId16" ref="D39"/>
    <hyperlink r:id="rId17" ref="H39"/>
    <hyperlink r:id="rId18" ref="D40"/>
    <hyperlink r:id="rId19" ref="H40"/>
    <hyperlink r:id="rId20" ref="D41"/>
    <hyperlink r:id="rId21" ref="H42"/>
    <hyperlink r:id="rId22" ref="D43"/>
    <hyperlink r:id="rId23" ref="H43"/>
    <hyperlink r:id="rId24" ref="D44"/>
    <hyperlink r:id="rId25" ref="H44"/>
  </hyperlinks>
  <printOptions/>
  <pageMargins bottom="0.75" footer="0.0" header="0.0" left="0.7" right="0.7" top="0.75"/>
  <pageSetup orientation="landscape"/>
  <drawing r:id="rId26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1.22" defaultRowHeight="15.0"/>
  <cols>
    <col customWidth="1" min="1" max="1" width="8.78"/>
    <col customWidth="1" min="2" max="2" width="26.0"/>
    <col customWidth="1" min="3" max="3" width="22.78"/>
    <col customWidth="1" min="4" max="4" width="29.0"/>
    <col customWidth="1" min="5" max="5" width="15.44"/>
    <col customWidth="1" min="6" max="6" width="12.33"/>
    <col customWidth="1" min="7" max="7" width="36.0"/>
    <col customWidth="1" min="8" max="8" width="25.44"/>
    <col customWidth="1" min="9" max="26" width="11.11"/>
  </cols>
  <sheetData>
    <row r="1">
      <c r="A1" s="75" t="s">
        <v>0</v>
      </c>
      <c r="B1" s="96" t="s">
        <v>1</v>
      </c>
      <c r="C1" s="96" t="s">
        <v>2</v>
      </c>
      <c r="D1" s="96" t="s">
        <v>3</v>
      </c>
      <c r="E1" s="96" t="s">
        <v>4</v>
      </c>
      <c r="F1" s="96" t="s">
        <v>5</v>
      </c>
      <c r="G1" s="96" t="s">
        <v>7</v>
      </c>
      <c r="H1" s="101" t="s">
        <v>8</v>
      </c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>
      <c r="A2" s="5">
        <v>1.0</v>
      </c>
      <c r="B2" s="95" t="s">
        <v>4167</v>
      </c>
      <c r="C2" s="7" t="s">
        <v>4168</v>
      </c>
      <c r="D2" s="384" t="s">
        <v>4169</v>
      </c>
      <c r="E2" s="7">
        <v>7.30297353E8</v>
      </c>
      <c r="F2" s="7"/>
      <c r="G2" s="66" t="s">
        <v>4170</v>
      </c>
      <c r="H2" s="7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>
      <c r="A3" s="5">
        <v>2.0</v>
      </c>
      <c r="B3" s="95" t="s">
        <v>4171</v>
      </c>
      <c r="C3" s="7" t="s">
        <v>4172</v>
      </c>
      <c r="D3" s="7" t="s">
        <v>4173</v>
      </c>
      <c r="E3" s="7">
        <v>7.02197035E8</v>
      </c>
      <c r="F3" s="7"/>
      <c r="G3" s="66" t="s">
        <v>4174</v>
      </c>
      <c r="H3" s="7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>
      <c r="A4" s="5">
        <v>3.0</v>
      </c>
      <c r="B4" s="7" t="s">
        <v>4175</v>
      </c>
      <c r="C4" s="7" t="s">
        <v>4176</v>
      </c>
      <c r="D4" s="7" t="s">
        <v>4177</v>
      </c>
      <c r="E4" s="7">
        <v>7.02858855E8</v>
      </c>
      <c r="F4" s="7"/>
      <c r="G4" s="66" t="s">
        <v>4178</v>
      </c>
      <c r="H4" s="7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>
      <c r="A5" s="5">
        <v>4.0</v>
      </c>
      <c r="B5" s="7" t="s">
        <v>4179</v>
      </c>
      <c r="C5" s="7" t="s">
        <v>4180</v>
      </c>
      <c r="D5" s="7"/>
      <c r="E5" s="7">
        <v>7.09989092E8</v>
      </c>
      <c r="F5" s="7"/>
      <c r="G5" s="66" t="s">
        <v>4181</v>
      </c>
      <c r="H5" s="7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>
      <c r="A6" s="5">
        <v>5.0</v>
      </c>
      <c r="B6" s="7" t="s">
        <v>4182</v>
      </c>
      <c r="C6" s="7" t="s">
        <v>4183</v>
      </c>
      <c r="D6" s="7" t="s">
        <v>4184</v>
      </c>
      <c r="E6" s="7"/>
      <c r="F6" s="7"/>
      <c r="G6" s="66" t="s">
        <v>4185</v>
      </c>
      <c r="H6" s="7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>
      <c r="A7" s="5">
        <v>6.0</v>
      </c>
      <c r="B7" s="7" t="s">
        <v>4186</v>
      </c>
      <c r="C7" s="7" t="s">
        <v>4187</v>
      </c>
      <c r="D7" s="7" t="s">
        <v>4188</v>
      </c>
      <c r="E7" s="7">
        <v>4.643031323E9</v>
      </c>
      <c r="F7" s="7"/>
      <c r="G7" s="66" t="s">
        <v>4189</v>
      </c>
      <c r="H7" s="7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>
      <c r="A8" s="5">
        <v>7.0</v>
      </c>
      <c r="B8" s="7" t="s">
        <v>4190</v>
      </c>
      <c r="C8" s="7" t="s">
        <v>4191</v>
      </c>
      <c r="D8" s="7" t="s">
        <v>4192</v>
      </c>
      <c r="E8" s="7">
        <v>4.63801521E9</v>
      </c>
      <c r="F8" s="7"/>
      <c r="G8" s="66" t="s">
        <v>4193</v>
      </c>
      <c r="H8" s="7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>
      <c r="A9" s="5">
        <v>8.0</v>
      </c>
      <c r="B9" s="7" t="s">
        <v>4194</v>
      </c>
      <c r="C9" s="7" t="s">
        <v>4195</v>
      </c>
      <c r="D9" s="7" t="s">
        <v>4196</v>
      </c>
      <c r="E9" s="7">
        <v>7.20927994E8</v>
      </c>
      <c r="F9" s="7"/>
      <c r="G9" s="66" t="s">
        <v>4197</v>
      </c>
      <c r="H9" s="7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>
      <c r="A10" s="5">
        <v>9.0</v>
      </c>
      <c r="B10" s="7" t="s">
        <v>4198</v>
      </c>
      <c r="C10" s="7" t="s">
        <v>4199</v>
      </c>
      <c r="D10" s="7" t="s">
        <v>4200</v>
      </c>
      <c r="E10" s="7">
        <v>7.02410386E8</v>
      </c>
      <c r="F10" s="7"/>
      <c r="G10" s="66" t="s">
        <v>4201</v>
      </c>
      <c r="H10" s="7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>
      <c r="A11" s="5">
        <v>10.0</v>
      </c>
      <c r="B11" s="7" t="s">
        <v>4202</v>
      </c>
      <c r="C11" s="7" t="s">
        <v>4203</v>
      </c>
      <c r="D11" s="7"/>
      <c r="E11" s="7" t="s">
        <v>4204</v>
      </c>
      <c r="F11" s="7"/>
      <c r="G11" s="66" t="s">
        <v>4205</v>
      </c>
      <c r="H11" s="7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>
      <c r="A12" s="5">
        <v>11.0</v>
      </c>
      <c r="B12" s="7" t="s">
        <v>4206</v>
      </c>
      <c r="C12" s="7" t="s">
        <v>4207</v>
      </c>
      <c r="D12" s="7" t="s">
        <v>4208</v>
      </c>
      <c r="E12" s="7">
        <v>7.23338718E8</v>
      </c>
      <c r="F12" s="7"/>
      <c r="G12" s="66" t="s">
        <v>4209</v>
      </c>
      <c r="H12" s="7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>
      <c r="A13" s="5">
        <v>12.0</v>
      </c>
      <c r="B13" s="7" t="s">
        <v>4210</v>
      </c>
      <c r="C13" s="7" t="s">
        <v>4211</v>
      </c>
      <c r="D13" s="7" t="s">
        <v>4212</v>
      </c>
      <c r="E13" s="7">
        <v>7.23338433E8</v>
      </c>
      <c r="F13" s="7"/>
      <c r="G13" s="66" t="s">
        <v>4213</v>
      </c>
      <c r="H13" s="7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>
      <c r="A14" s="5">
        <v>13.0</v>
      </c>
      <c r="B14" s="7" t="s">
        <v>4214</v>
      </c>
      <c r="C14" s="7" t="s">
        <v>4215</v>
      </c>
      <c r="D14" s="7" t="s">
        <v>4216</v>
      </c>
      <c r="E14" s="7">
        <v>7.06851919E8</v>
      </c>
      <c r="F14" s="7"/>
      <c r="G14" s="66" t="s">
        <v>4217</v>
      </c>
      <c r="H14" s="7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>
      <c r="A15" s="5">
        <v>14.0</v>
      </c>
      <c r="B15" s="7" t="s">
        <v>4218</v>
      </c>
      <c r="C15" s="7" t="s">
        <v>4219</v>
      </c>
      <c r="D15" s="7" t="s">
        <v>4220</v>
      </c>
      <c r="E15" s="7">
        <v>4.6760845654E10</v>
      </c>
      <c r="F15" s="7"/>
      <c r="G15" s="66" t="s">
        <v>4221</v>
      </c>
      <c r="H15" s="7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>
      <c r="A16" s="5">
        <v>15.0</v>
      </c>
      <c r="B16" s="7" t="s">
        <v>4222</v>
      </c>
      <c r="C16" s="7" t="s">
        <v>4223</v>
      </c>
      <c r="D16" s="7" t="s">
        <v>4224</v>
      </c>
      <c r="E16" s="7">
        <v>7.05913699E8</v>
      </c>
      <c r="F16" s="7"/>
      <c r="G16" s="7"/>
      <c r="H16" s="7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>
      <c r="A17" s="5">
        <v>16.0</v>
      </c>
      <c r="B17" s="7" t="s">
        <v>4225</v>
      </c>
      <c r="C17" s="7" t="s">
        <v>4226</v>
      </c>
      <c r="D17" s="7" t="s">
        <v>4227</v>
      </c>
      <c r="E17" s="7">
        <v>4.6706762527E10</v>
      </c>
      <c r="F17" s="7"/>
      <c r="G17" s="66" t="s">
        <v>4228</v>
      </c>
      <c r="H17" s="7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>
      <c r="A18" s="5">
        <v>17.0</v>
      </c>
      <c r="B18" s="7" t="s">
        <v>4229</v>
      </c>
      <c r="C18" s="7" t="s">
        <v>4230</v>
      </c>
      <c r="D18" s="7" t="s">
        <v>4231</v>
      </c>
      <c r="E18" s="7">
        <v>4.6731577318E10</v>
      </c>
      <c r="F18" s="7"/>
      <c r="G18" s="7"/>
      <c r="H18" s="7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>
      <c r="A19" s="5">
        <v>18.0</v>
      </c>
      <c r="B19" s="7" t="s">
        <v>4232</v>
      </c>
      <c r="C19" s="7" t="s">
        <v>4233</v>
      </c>
      <c r="D19" s="7" t="s">
        <v>4234</v>
      </c>
      <c r="E19" s="7">
        <v>4.6700145781E10</v>
      </c>
      <c r="F19" s="7"/>
      <c r="G19" s="7"/>
      <c r="H19" s="7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>
      <c r="A20" s="5">
        <v>19.0</v>
      </c>
      <c r="B20" s="7" t="s">
        <v>4235</v>
      </c>
      <c r="C20" s="7" t="s">
        <v>4236</v>
      </c>
      <c r="D20" s="7" t="s">
        <v>4237</v>
      </c>
      <c r="E20" s="7">
        <v>7.30686502E8</v>
      </c>
      <c r="F20" s="7"/>
      <c r="G20" s="66" t="s">
        <v>4238</v>
      </c>
      <c r="H20" s="7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ht="15.75" customHeight="1">
      <c r="A21" s="5">
        <v>20.0</v>
      </c>
      <c r="B21" s="7" t="s">
        <v>4239</v>
      </c>
      <c r="C21" s="7" t="s">
        <v>4240</v>
      </c>
      <c r="D21" s="7" t="s">
        <v>4241</v>
      </c>
      <c r="E21" s="7">
        <v>4.6703255456E10</v>
      </c>
      <c r="F21" s="7"/>
      <c r="G21" s="66" t="s">
        <v>4242</v>
      </c>
      <c r="H21" s="7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ht="15.75" customHeight="1">
      <c r="A22" s="5">
        <v>21.0</v>
      </c>
      <c r="B22" s="7" t="s">
        <v>4243</v>
      </c>
      <c r="C22" s="7" t="s">
        <v>4244</v>
      </c>
      <c r="D22" s="7"/>
      <c r="E22" s="7">
        <v>7.026619E8</v>
      </c>
      <c r="F22" s="7"/>
      <c r="G22" s="7"/>
      <c r="H22" s="7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15.75" customHeight="1">
      <c r="A23" s="5">
        <v>22.0</v>
      </c>
      <c r="B23" s="7" t="s">
        <v>4245</v>
      </c>
      <c r="C23" s="7" t="s">
        <v>4246</v>
      </c>
      <c r="D23" s="7" t="s">
        <v>4247</v>
      </c>
      <c r="E23" s="7">
        <v>4.6708236228E10</v>
      </c>
      <c r="F23" s="7"/>
      <c r="G23" s="66" t="s">
        <v>4248</v>
      </c>
      <c r="H23" s="7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15.75" customHeight="1">
      <c r="A24" s="5">
        <v>23.0</v>
      </c>
      <c r="B24" s="7" t="s">
        <v>4249</v>
      </c>
      <c r="C24" s="7" t="s">
        <v>4250</v>
      </c>
      <c r="D24" s="66"/>
      <c r="E24" s="7">
        <v>3.548921208E9</v>
      </c>
      <c r="F24" s="7"/>
      <c r="G24" s="66" t="s">
        <v>4251</v>
      </c>
      <c r="H24" s="7" t="s">
        <v>4252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ht="15.75" customHeight="1">
      <c r="A25" s="5">
        <v>24.0</v>
      </c>
      <c r="B25" s="7" t="s">
        <v>4253</v>
      </c>
      <c r="C25" s="7" t="s">
        <v>4254</v>
      </c>
      <c r="D25" s="66" t="s">
        <v>4255</v>
      </c>
      <c r="E25" s="7">
        <v>7.04562783E8</v>
      </c>
      <c r="F25" s="7"/>
      <c r="G25" s="7" t="s">
        <v>4256</v>
      </c>
      <c r="H25" s="7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15.75" customHeight="1">
      <c r="A26" s="5">
        <v>25.0</v>
      </c>
      <c r="B26" s="7" t="s">
        <v>4257</v>
      </c>
      <c r="C26" s="7" t="s">
        <v>4258</v>
      </c>
      <c r="D26" s="7" t="s">
        <v>4259</v>
      </c>
      <c r="E26" s="7"/>
      <c r="F26" s="7"/>
      <c r="G26" s="66" t="s">
        <v>4260</v>
      </c>
      <c r="H26" s="7" t="s">
        <v>4261</v>
      </c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ht="15.75" customHeight="1">
      <c r="A27" s="5">
        <v>26.0</v>
      </c>
      <c r="B27" s="7" t="s">
        <v>4262</v>
      </c>
      <c r="C27" s="7" t="s">
        <v>4263</v>
      </c>
      <c r="D27" s="7" t="s">
        <v>4264</v>
      </c>
      <c r="E27" s="7"/>
      <c r="F27" s="7"/>
      <c r="G27" s="66" t="s">
        <v>4265</v>
      </c>
      <c r="H27" s="7" t="s">
        <v>4266</v>
      </c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15.75" customHeight="1">
      <c r="A28" s="5">
        <v>27.0</v>
      </c>
      <c r="B28" s="7" t="s">
        <v>4267</v>
      </c>
      <c r="C28" s="7" t="s">
        <v>4268</v>
      </c>
      <c r="D28" s="66"/>
      <c r="E28" s="7"/>
      <c r="F28" s="7"/>
      <c r="G28" s="66" t="s">
        <v>4269</v>
      </c>
      <c r="H28" s="7" t="s">
        <v>670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15.75" customHeight="1">
      <c r="A29" s="5">
        <v>28.0</v>
      </c>
      <c r="B29" s="7" t="s">
        <v>4270</v>
      </c>
      <c r="C29" s="7" t="s">
        <v>4271</v>
      </c>
      <c r="D29" s="66" t="s">
        <v>4272</v>
      </c>
      <c r="E29" s="7"/>
      <c r="F29" s="7"/>
      <c r="G29" s="66" t="s">
        <v>4273</v>
      </c>
      <c r="H29" s="7" t="s">
        <v>967</v>
      </c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ht="15.75" customHeight="1">
      <c r="A30" s="5">
        <v>29.0</v>
      </c>
      <c r="B30" s="7" t="s">
        <v>4274</v>
      </c>
      <c r="C30" s="7" t="s">
        <v>128</v>
      </c>
      <c r="D30" s="66" t="s">
        <v>4275</v>
      </c>
      <c r="E30" s="7">
        <v>4.6706845747E10</v>
      </c>
      <c r="F30" s="7"/>
      <c r="G30" s="66" t="s">
        <v>4276</v>
      </c>
      <c r="H30" s="7" t="s">
        <v>4277</v>
      </c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ht="15.75" customHeight="1">
      <c r="A31" s="5">
        <v>30.0</v>
      </c>
      <c r="B31" s="7" t="s">
        <v>4278</v>
      </c>
      <c r="C31" s="7" t="s">
        <v>4279</v>
      </c>
      <c r="D31" s="53" t="s">
        <v>4280</v>
      </c>
      <c r="E31" s="7"/>
      <c r="F31" s="7"/>
      <c r="G31" s="66" t="s">
        <v>4281</v>
      </c>
      <c r="H31" s="7" t="s">
        <v>4282</v>
      </c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ht="15.75" customHeight="1">
      <c r="A32" s="5">
        <v>31.0</v>
      </c>
      <c r="B32" s="7" t="s">
        <v>4283</v>
      </c>
      <c r="C32" s="7" t="s">
        <v>4284</v>
      </c>
      <c r="D32" s="7" t="s">
        <v>4285</v>
      </c>
      <c r="E32" s="7">
        <v>4.6723332469E10</v>
      </c>
      <c r="F32" s="70" t="s">
        <v>5</v>
      </c>
      <c r="G32" s="66" t="s">
        <v>4286</v>
      </c>
      <c r="H32" s="7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ht="15.75" customHeight="1">
      <c r="A33" s="5">
        <v>32.0</v>
      </c>
      <c r="B33" s="7" t="s">
        <v>4287</v>
      </c>
      <c r="C33" s="7" t="s">
        <v>4288</v>
      </c>
      <c r="D33" s="7" t="s">
        <v>4289</v>
      </c>
      <c r="E33" s="7"/>
      <c r="F33" s="7"/>
      <c r="G33" s="7"/>
      <c r="H33" s="7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ht="15.75" customHeight="1">
      <c r="A34" s="5">
        <v>33.0</v>
      </c>
      <c r="B34" s="7" t="s">
        <v>4290</v>
      </c>
      <c r="C34" s="7" t="s">
        <v>4291</v>
      </c>
      <c r="D34" s="7" t="s">
        <v>4292</v>
      </c>
      <c r="E34" s="7"/>
      <c r="F34" s="7"/>
      <c r="G34" s="66" t="s">
        <v>4293</v>
      </c>
      <c r="H34" s="7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ht="15.75" customHeight="1">
      <c r="A35" s="5">
        <v>34.0</v>
      </c>
      <c r="B35" s="7" t="s">
        <v>4294</v>
      </c>
      <c r="C35" s="7" t="s">
        <v>4295</v>
      </c>
      <c r="D35" s="7" t="s">
        <v>4296</v>
      </c>
      <c r="E35" s="7"/>
      <c r="F35" s="7"/>
      <c r="G35" s="7"/>
      <c r="H35" s="7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ht="15.75" customHeight="1">
      <c r="A36" s="5">
        <v>35.0</v>
      </c>
      <c r="B36" s="7" t="s">
        <v>4297</v>
      </c>
      <c r="C36" s="7" t="s">
        <v>4298</v>
      </c>
      <c r="D36" s="7" t="s">
        <v>4299</v>
      </c>
      <c r="E36" s="7"/>
      <c r="F36" s="7"/>
      <c r="G36" s="7"/>
      <c r="H36" s="7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ht="15.75" customHeight="1">
      <c r="A37" s="5">
        <v>36.0</v>
      </c>
      <c r="B37" s="7" t="s">
        <v>4300</v>
      </c>
      <c r="C37" s="7" t="s">
        <v>4301</v>
      </c>
      <c r="D37" s="7" t="s">
        <v>4302</v>
      </c>
      <c r="E37" s="7"/>
      <c r="F37" s="7"/>
      <c r="G37" s="7"/>
      <c r="H37" s="7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ht="15.75" customHeight="1">
      <c r="A38" s="5">
        <v>37.0</v>
      </c>
      <c r="B38" s="7" t="s">
        <v>4303</v>
      </c>
      <c r="C38" s="7" t="s">
        <v>4304</v>
      </c>
      <c r="D38" s="7" t="s">
        <v>4305</v>
      </c>
      <c r="E38" s="7"/>
      <c r="F38" s="7"/>
      <c r="G38" s="7"/>
      <c r="H38" s="7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ht="15.75" customHeight="1">
      <c r="A39" s="5">
        <v>38.0</v>
      </c>
      <c r="B39" s="7" t="s">
        <v>4306</v>
      </c>
      <c r="C39" s="7" t="s">
        <v>4307</v>
      </c>
      <c r="D39" s="7" t="s">
        <v>4308</v>
      </c>
      <c r="E39" s="7"/>
      <c r="F39" s="7"/>
      <c r="G39" s="7"/>
      <c r="H39" s="7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ht="15.75" customHeight="1">
      <c r="A40" s="5">
        <v>39.0</v>
      </c>
      <c r="B40" s="7" t="s">
        <v>4309</v>
      </c>
      <c r="C40" s="7" t="s">
        <v>4310</v>
      </c>
      <c r="D40" s="7" t="s">
        <v>4311</v>
      </c>
      <c r="E40" s="7"/>
      <c r="F40" s="7"/>
      <c r="G40" s="7"/>
      <c r="H40" s="7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ht="15.75" customHeight="1">
      <c r="A41" s="5">
        <v>40.0</v>
      </c>
      <c r="B41" s="7" t="s">
        <v>4312</v>
      </c>
      <c r="C41" s="7" t="s">
        <v>4313</v>
      </c>
      <c r="D41" s="7" t="s">
        <v>4314</v>
      </c>
      <c r="E41" s="7"/>
      <c r="F41" s="7"/>
      <c r="G41" s="7"/>
      <c r="H41" s="7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ht="15.75" customHeight="1">
      <c r="A42" s="5">
        <v>41.0</v>
      </c>
      <c r="B42" s="7" t="s">
        <v>4315</v>
      </c>
      <c r="C42" s="7" t="s">
        <v>4316</v>
      </c>
      <c r="D42" s="7" t="s">
        <v>4317</v>
      </c>
      <c r="E42" s="7"/>
      <c r="F42" s="7"/>
      <c r="G42" s="7"/>
      <c r="H42" s="7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ht="15.75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ht="15.75" customHeight="1">
      <c r="A44" s="12"/>
      <c r="B44" s="12"/>
      <c r="C44" s="12"/>
      <c r="D44" s="12"/>
      <c r="E44" s="12"/>
      <c r="F44" s="12"/>
      <c r="G44" s="12"/>
      <c r="H44" s="12"/>
      <c r="I44" s="103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ht="15.75" customHeight="1">
      <c r="A45" s="75" t="s">
        <v>0</v>
      </c>
      <c r="B45" s="96"/>
      <c r="C45" s="96" t="s">
        <v>2</v>
      </c>
      <c r="D45" s="96" t="s">
        <v>3</v>
      </c>
      <c r="E45" s="96" t="s">
        <v>4</v>
      </c>
      <c r="F45" s="97" t="s">
        <v>5</v>
      </c>
      <c r="G45" s="96" t="s">
        <v>6</v>
      </c>
      <c r="H45" s="96" t="s">
        <v>7</v>
      </c>
      <c r="I45" s="385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ht="15.75" customHeight="1">
      <c r="A46" s="5">
        <v>32.0</v>
      </c>
      <c r="B46" s="7"/>
      <c r="C46" s="7" t="s">
        <v>4318</v>
      </c>
      <c r="D46" s="7"/>
      <c r="E46" s="7">
        <v>7.65558083E8</v>
      </c>
      <c r="F46" s="7"/>
      <c r="G46" s="7"/>
      <c r="H46" s="7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ht="15.75" customHeight="1">
      <c r="A47" s="5">
        <v>33.0</v>
      </c>
      <c r="B47" s="7"/>
      <c r="C47" s="7" t="s">
        <v>4319</v>
      </c>
      <c r="D47" s="7" t="s">
        <v>4320</v>
      </c>
      <c r="E47" s="7">
        <v>7.0627924E8</v>
      </c>
      <c r="F47" s="7"/>
      <c r="G47" s="7"/>
      <c r="H47" s="7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ht="15.75" customHeight="1">
      <c r="A48" s="5">
        <v>34.0</v>
      </c>
      <c r="B48" s="7"/>
      <c r="C48" s="7" t="s">
        <v>4321</v>
      </c>
      <c r="D48" s="7" t="s">
        <v>4322</v>
      </c>
      <c r="E48" s="7">
        <v>7.6813114E8</v>
      </c>
      <c r="F48" s="7"/>
      <c r="G48" s="7"/>
      <c r="H48" s="7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ht="15.75" customHeight="1">
      <c r="A49" s="5">
        <v>35.0</v>
      </c>
      <c r="B49" s="7"/>
      <c r="C49" s="7" t="s">
        <v>4323</v>
      </c>
      <c r="D49" s="7" t="s">
        <v>4324</v>
      </c>
      <c r="E49" s="7">
        <v>4.6707511042E10</v>
      </c>
      <c r="F49" s="7"/>
      <c r="G49" s="7"/>
      <c r="H49" s="7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ht="15.75" customHeight="1">
      <c r="A50" s="5">
        <v>36.0</v>
      </c>
      <c r="B50" s="7"/>
      <c r="C50" s="7" t="s">
        <v>4325</v>
      </c>
      <c r="D50" s="7" t="s">
        <v>4326</v>
      </c>
      <c r="E50" s="7">
        <v>7.07855312E8</v>
      </c>
      <c r="F50" s="7"/>
      <c r="G50" s="7"/>
      <c r="H50" s="7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ht="15.75" customHeight="1">
      <c r="A51" s="5">
        <v>37.0</v>
      </c>
      <c r="B51" s="7"/>
      <c r="C51" s="7" t="s">
        <v>4327</v>
      </c>
      <c r="D51" s="7" t="s">
        <v>4328</v>
      </c>
      <c r="E51" s="7">
        <v>7.02751021E8</v>
      </c>
      <c r="F51" s="7"/>
      <c r="G51" s="7"/>
      <c r="H51" s="7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ht="15.75" customHeight="1">
      <c r="A52" s="5">
        <v>38.0</v>
      </c>
      <c r="B52" s="7"/>
      <c r="C52" s="7" t="s">
        <v>4329</v>
      </c>
      <c r="D52" s="7" t="s">
        <v>4330</v>
      </c>
      <c r="E52" s="7">
        <v>7.06012962E8</v>
      </c>
      <c r="F52" s="7"/>
      <c r="G52" s="7"/>
      <c r="H52" s="7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ht="15.75" customHeight="1">
      <c r="A53" s="5">
        <v>39.0</v>
      </c>
      <c r="B53" s="7"/>
      <c r="C53" s="7" t="s">
        <v>4331</v>
      </c>
      <c r="D53" s="7" t="s">
        <v>4332</v>
      </c>
      <c r="E53" s="7">
        <v>7.08200601E8</v>
      </c>
      <c r="F53" s="7"/>
      <c r="G53" s="7"/>
      <c r="H53" s="7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ht="15.75" customHeight="1">
      <c r="A54" s="5">
        <v>40.0</v>
      </c>
      <c r="B54" s="7"/>
      <c r="C54" s="7" t="s">
        <v>4333</v>
      </c>
      <c r="D54" s="7" t="s">
        <v>4334</v>
      </c>
      <c r="E54" s="7">
        <v>3.58505880502E11</v>
      </c>
      <c r="F54" s="7"/>
      <c r="G54" s="7"/>
      <c r="H54" s="7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ht="15.75" customHeight="1">
      <c r="A55" s="5">
        <v>41.0</v>
      </c>
      <c r="B55" s="7"/>
      <c r="C55" s="7" t="s">
        <v>4335</v>
      </c>
      <c r="D55" s="7" t="s">
        <v>4336</v>
      </c>
      <c r="E55" s="7">
        <v>7.03351731E8</v>
      </c>
      <c r="F55" s="7"/>
      <c r="G55" s="7"/>
      <c r="H55" s="7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ht="15.75" customHeight="1">
      <c r="A56" s="5">
        <v>42.0</v>
      </c>
      <c r="B56" s="7"/>
      <c r="C56" s="7" t="s">
        <v>4337</v>
      </c>
      <c r="D56" s="7" t="s">
        <v>4338</v>
      </c>
      <c r="E56" s="7">
        <v>7.38019588E8</v>
      </c>
      <c r="F56" s="7"/>
      <c r="G56" s="7"/>
      <c r="H56" s="7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ht="15.75" customHeight="1">
      <c r="A57" s="5">
        <v>43.0</v>
      </c>
      <c r="B57" s="7"/>
      <c r="C57" s="7" t="s">
        <v>4339</v>
      </c>
      <c r="D57" s="7" t="s">
        <v>4340</v>
      </c>
      <c r="E57" s="7">
        <v>7.07913574E8</v>
      </c>
      <c r="F57" s="7"/>
      <c r="G57" s="7"/>
      <c r="H57" s="7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ht="15.75" customHeight="1">
      <c r="A58" s="5">
        <v>44.0</v>
      </c>
      <c r="B58" s="7"/>
      <c r="C58" s="7" t="s">
        <v>4341</v>
      </c>
      <c r="D58" s="386" t="s">
        <v>4342</v>
      </c>
      <c r="E58" s="7">
        <v>7.38495105E8</v>
      </c>
      <c r="F58" s="7"/>
      <c r="G58" s="7"/>
      <c r="H58" s="7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ht="15.75" customHeight="1">
      <c r="A59" s="5">
        <v>45.0</v>
      </c>
      <c r="B59" s="7"/>
      <c r="C59" s="7" t="s">
        <v>4343</v>
      </c>
      <c r="D59" s="7" t="s">
        <v>4344</v>
      </c>
      <c r="E59" s="7">
        <v>4.6706890851E10</v>
      </c>
      <c r="F59" s="7"/>
      <c r="G59" s="7"/>
      <c r="H59" s="7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ht="15.75" customHeight="1">
      <c r="A60" s="5">
        <v>46.0</v>
      </c>
      <c r="B60" s="7"/>
      <c r="C60" s="7" t="s">
        <v>4345</v>
      </c>
      <c r="D60" s="7" t="s">
        <v>4346</v>
      </c>
      <c r="E60" s="7">
        <v>4.6706579423E10</v>
      </c>
      <c r="F60" s="7"/>
      <c r="G60" s="7"/>
      <c r="H60" s="7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ht="15.75" customHeight="1">
      <c r="A61" s="5">
        <v>47.0</v>
      </c>
      <c r="B61" s="7"/>
      <c r="C61" s="7" t="s">
        <v>4347</v>
      </c>
      <c r="D61" s="7" t="s">
        <v>4348</v>
      </c>
      <c r="E61" s="7">
        <v>7.38798796E8</v>
      </c>
      <c r="F61" s="7"/>
      <c r="G61" s="7"/>
      <c r="H61" s="7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ht="15.75" customHeight="1">
      <c r="A62" s="5">
        <v>48.0</v>
      </c>
      <c r="B62" s="7"/>
      <c r="C62" s="7" t="s">
        <v>4349</v>
      </c>
      <c r="D62" s="7" t="s">
        <v>4350</v>
      </c>
      <c r="E62" s="7">
        <v>7.67999979E8</v>
      </c>
      <c r="F62" s="7"/>
      <c r="G62" s="7"/>
      <c r="H62" s="7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ht="15.75" customHeight="1">
      <c r="A63" s="5">
        <v>49.0</v>
      </c>
      <c r="B63" s="7"/>
      <c r="C63" s="7" t="s">
        <v>4351</v>
      </c>
      <c r="D63" s="7" t="s">
        <v>4352</v>
      </c>
      <c r="E63" s="7">
        <v>7.03974136E8</v>
      </c>
      <c r="F63" s="7"/>
      <c r="G63" s="7"/>
      <c r="H63" s="7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ht="15.75" customHeight="1">
      <c r="A64" s="5">
        <v>50.0</v>
      </c>
      <c r="B64" s="7"/>
      <c r="C64" s="7" t="s">
        <v>4353</v>
      </c>
      <c r="D64" s="7" t="s">
        <v>4354</v>
      </c>
      <c r="E64" s="7">
        <v>7.06644981E8</v>
      </c>
      <c r="F64" s="7"/>
      <c r="G64" s="7"/>
      <c r="H64" s="7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ht="15.75" customHeight="1">
      <c r="A65" s="5">
        <v>51.0</v>
      </c>
      <c r="B65" s="7"/>
      <c r="C65" s="7" t="s">
        <v>4355</v>
      </c>
      <c r="D65" s="7" t="s">
        <v>4356</v>
      </c>
      <c r="E65" s="7">
        <v>7.27803546E8</v>
      </c>
      <c r="F65" s="7"/>
      <c r="G65" s="7"/>
      <c r="H65" s="7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ht="15.75" customHeight="1">
      <c r="A66" s="5">
        <v>52.0</v>
      </c>
      <c r="B66" s="7"/>
      <c r="C66" s="7" t="s">
        <v>4357</v>
      </c>
      <c r="D66" s="7" t="s">
        <v>4358</v>
      </c>
      <c r="E66" s="7"/>
      <c r="F66" s="7"/>
      <c r="G66" s="7"/>
      <c r="H66" s="7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ht="15.75" customHeight="1">
      <c r="A67" s="5">
        <v>53.0</v>
      </c>
      <c r="B67" s="7"/>
      <c r="C67" s="7" t="s">
        <v>4318</v>
      </c>
      <c r="D67" s="7" t="s">
        <v>4359</v>
      </c>
      <c r="E67" s="7">
        <v>7.65558083E8</v>
      </c>
      <c r="F67" s="7"/>
      <c r="G67" s="7"/>
      <c r="H67" s="7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ht="15.75" customHeight="1">
      <c r="A68" s="5">
        <v>54.0</v>
      </c>
      <c r="B68" s="7"/>
      <c r="C68" s="7" t="s">
        <v>4360</v>
      </c>
      <c r="D68" s="7" t="s">
        <v>4361</v>
      </c>
      <c r="E68" s="7">
        <v>3.93517527976E11</v>
      </c>
      <c r="F68" s="7"/>
      <c r="G68" s="7"/>
      <c r="H68" s="7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ht="15.75" customHeight="1">
      <c r="A69" s="5">
        <v>55.0</v>
      </c>
      <c r="B69" s="7"/>
      <c r="C69" s="7" t="s">
        <v>4362</v>
      </c>
      <c r="D69" s="7" t="s">
        <v>4363</v>
      </c>
      <c r="E69" s="7" t="s">
        <v>4364</v>
      </c>
      <c r="F69" s="7"/>
      <c r="G69" s="7"/>
      <c r="H69" s="7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ht="15.75" customHeight="1">
      <c r="A70" s="5">
        <v>56.0</v>
      </c>
      <c r="B70" s="7"/>
      <c r="C70" s="7" t="s">
        <v>4215</v>
      </c>
      <c r="D70" s="7" t="s">
        <v>4216</v>
      </c>
      <c r="E70" s="7">
        <v>7.06851919E8</v>
      </c>
      <c r="F70" s="7"/>
      <c r="G70" s="7"/>
      <c r="H70" s="7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ht="15.75" customHeight="1">
      <c r="A71" s="5">
        <v>57.0</v>
      </c>
      <c r="B71" s="7"/>
      <c r="C71" s="7" t="s">
        <v>4343</v>
      </c>
      <c r="D71" s="7" t="s">
        <v>4344</v>
      </c>
      <c r="E71" s="7">
        <v>4.6706890851E10</v>
      </c>
      <c r="F71" s="7"/>
      <c r="G71" s="7"/>
      <c r="H71" s="7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ht="15.75" customHeight="1">
      <c r="A72" s="5">
        <v>59.0</v>
      </c>
      <c r="B72" s="7"/>
      <c r="C72" s="7" t="s">
        <v>4365</v>
      </c>
      <c r="D72" s="7" t="s">
        <v>4366</v>
      </c>
      <c r="E72" s="7">
        <v>7.05321592E8</v>
      </c>
      <c r="F72" s="7"/>
      <c r="G72" s="7"/>
      <c r="H72" s="7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ht="15.75" customHeight="1">
      <c r="A73" s="5">
        <v>60.0</v>
      </c>
      <c r="B73" s="7"/>
      <c r="C73" s="7" t="s">
        <v>4367</v>
      </c>
      <c r="D73" s="7" t="s">
        <v>4368</v>
      </c>
      <c r="E73" s="7">
        <v>7.02028176E8</v>
      </c>
      <c r="F73" s="7"/>
      <c r="H73" s="7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ht="15.75" customHeight="1">
      <c r="A74" s="5">
        <v>61.0</v>
      </c>
      <c r="B74" s="7"/>
      <c r="C74" s="7" t="s">
        <v>4369</v>
      </c>
      <c r="D74" s="7" t="s">
        <v>4370</v>
      </c>
      <c r="E74" s="7">
        <v>3.70333281E8</v>
      </c>
      <c r="F74" s="7"/>
      <c r="G74" s="7"/>
      <c r="H74" s="7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ht="15.75" customHeight="1">
      <c r="A75" s="5">
        <v>62.0</v>
      </c>
      <c r="B75" s="7"/>
      <c r="C75" s="7" t="s">
        <v>4371</v>
      </c>
      <c r="D75" s="7" t="s">
        <v>4372</v>
      </c>
      <c r="E75" s="7">
        <v>7.2018711E8</v>
      </c>
      <c r="F75" s="7"/>
      <c r="G75" s="7"/>
      <c r="H75" s="7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ht="15.75" customHeight="1">
      <c r="A76" s="5">
        <v>63.0</v>
      </c>
      <c r="B76" s="7"/>
      <c r="C76" s="7" t="s">
        <v>4373</v>
      </c>
      <c r="D76" s="7" t="s">
        <v>4374</v>
      </c>
      <c r="E76" s="7">
        <v>4.6706442616E10</v>
      </c>
      <c r="F76" s="7"/>
      <c r="G76" s="7"/>
      <c r="H76" s="7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ht="15.75" customHeight="1">
      <c r="A77" s="5">
        <v>64.0</v>
      </c>
      <c r="B77" s="7"/>
      <c r="C77" s="7" t="s">
        <v>4375</v>
      </c>
      <c r="D77" s="7" t="s">
        <v>4376</v>
      </c>
      <c r="E77" s="7">
        <v>4.6705107029E10</v>
      </c>
      <c r="F77" s="7"/>
      <c r="G77" s="7"/>
      <c r="H77" s="7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ht="15.75" customHeight="1">
      <c r="A78" s="5">
        <v>65.0</v>
      </c>
      <c r="B78" s="7"/>
      <c r="C78" s="7" t="s">
        <v>4377</v>
      </c>
      <c r="D78" s="7" t="s">
        <v>4378</v>
      </c>
      <c r="E78" s="7">
        <v>4.60768296518E11</v>
      </c>
      <c r="F78" s="7"/>
      <c r="G78" s="7"/>
      <c r="H78" s="7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ht="15.75" customHeight="1">
      <c r="A79" s="5">
        <v>66.0</v>
      </c>
      <c r="B79" s="7"/>
      <c r="C79" s="7" t="s">
        <v>4379</v>
      </c>
      <c r="D79" s="7" t="s">
        <v>4380</v>
      </c>
      <c r="E79" s="7">
        <v>4.676421224E10</v>
      </c>
      <c r="F79" s="7"/>
      <c r="G79" s="7"/>
      <c r="H79" s="7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ht="15.75" customHeight="1">
      <c r="A80" s="5">
        <v>67.0</v>
      </c>
      <c r="B80" s="7"/>
      <c r="C80" s="7" t="s">
        <v>4381</v>
      </c>
      <c r="D80" s="7" t="s">
        <v>4382</v>
      </c>
      <c r="E80" s="7">
        <v>7.29760496E8</v>
      </c>
      <c r="F80" s="7"/>
      <c r="G80" s="7"/>
      <c r="H80" s="7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ht="15.75" customHeight="1">
      <c r="A81" s="5">
        <v>68.0</v>
      </c>
      <c r="B81" s="7"/>
      <c r="C81" s="7"/>
      <c r="D81" s="7" t="s">
        <v>4383</v>
      </c>
      <c r="E81" s="7">
        <v>7.61049677E8</v>
      </c>
      <c r="F81" s="7"/>
      <c r="G81" s="7"/>
      <c r="H81" s="7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ht="15.75" customHeight="1">
      <c r="A82" s="5">
        <v>69.0</v>
      </c>
      <c r="B82" s="7"/>
      <c r="C82" s="7" t="s">
        <v>4384</v>
      </c>
      <c r="D82" s="7" t="s">
        <v>4385</v>
      </c>
      <c r="E82" s="7">
        <v>7.08210472E8</v>
      </c>
      <c r="F82" s="7"/>
      <c r="G82" s="7"/>
      <c r="H82" s="7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ht="15.75" customHeight="1">
      <c r="A83" s="5">
        <v>70.0</v>
      </c>
      <c r="B83" s="7"/>
      <c r="C83" s="7" t="s">
        <v>4386</v>
      </c>
      <c r="D83" s="7" t="s">
        <v>4387</v>
      </c>
      <c r="E83" s="7">
        <v>4.6722531841E10</v>
      </c>
      <c r="F83" s="70" t="s">
        <v>5</v>
      </c>
      <c r="G83" s="7"/>
      <c r="H83" s="7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ht="15.75" customHeight="1">
      <c r="A84" s="5">
        <v>71.0</v>
      </c>
      <c r="B84" s="7"/>
      <c r="C84" s="7" t="s">
        <v>4388</v>
      </c>
      <c r="D84" s="7" t="s">
        <v>4389</v>
      </c>
      <c r="E84" s="7">
        <v>3.58408372009E11</v>
      </c>
      <c r="F84" s="70" t="s">
        <v>5</v>
      </c>
      <c r="G84" s="7"/>
      <c r="H84" s="7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ht="15.75" customHeight="1">
      <c r="A85" s="5">
        <v>72.0</v>
      </c>
      <c r="B85" s="7"/>
      <c r="C85" s="7" t="s">
        <v>4390</v>
      </c>
      <c r="D85" s="7" t="s">
        <v>4391</v>
      </c>
      <c r="E85" s="7">
        <v>7.3201562E8</v>
      </c>
      <c r="F85" s="7"/>
      <c r="G85" s="7"/>
      <c r="H85" s="7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ht="15.75" customHeight="1">
      <c r="A86" s="5">
        <v>73.0</v>
      </c>
      <c r="B86" s="7"/>
      <c r="C86" s="7" t="s">
        <v>4176</v>
      </c>
      <c r="D86" s="7" t="s">
        <v>4177</v>
      </c>
      <c r="E86" s="7"/>
      <c r="F86" s="7"/>
      <c r="G86" s="7"/>
      <c r="H86" s="7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ht="15.75" customHeight="1">
      <c r="A87" s="5">
        <v>74.0</v>
      </c>
      <c r="B87" s="7"/>
      <c r="C87" s="7" t="s">
        <v>4392</v>
      </c>
      <c r="D87" s="7" t="s">
        <v>4393</v>
      </c>
      <c r="E87" s="7">
        <v>7.04978069E8</v>
      </c>
      <c r="F87" s="7"/>
      <c r="G87" s="7"/>
      <c r="H87" s="7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ht="15.75" customHeight="1">
      <c r="A88" s="5">
        <v>75.0</v>
      </c>
      <c r="B88" s="7"/>
      <c r="C88" s="7" t="s">
        <v>293</v>
      </c>
      <c r="D88" s="7" t="s">
        <v>294</v>
      </c>
      <c r="E88" s="7">
        <v>7.0497224E8</v>
      </c>
      <c r="F88" s="7"/>
      <c r="G88" s="7"/>
      <c r="H88" s="7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ht="15.75" customHeight="1">
      <c r="A89" s="5">
        <v>76.0</v>
      </c>
      <c r="B89" s="7"/>
      <c r="C89" s="7" t="s">
        <v>4394</v>
      </c>
      <c r="D89" s="7" t="s">
        <v>4395</v>
      </c>
      <c r="E89" s="7"/>
      <c r="F89" s="7"/>
      <c r="G89" s="7"/>
      <c r="H89" s="7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ht="15.75" customHeight="1">
      <c r="A90" s="5">
        <v>77.0</v>
      </c>
      <c r="B90" s="7"/>
      <c r="C90" s="7" t="s">
        <v>4396</v>
      </c>
      <c r="D90" s="7" t="s">
        <v>4397</v>
      </c>
      <c r="E90" s="7"/>
      <c r="F90" s="7"/>
      <c r="G90" s="7"/>
      <c r="H90" s="7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ht="15.75" customHeight="1">
      <c r="A91" s="5">
        <v>78.0</v>
      </c>
      <c r="B91" s="7"/>
      <c r="C91" s="7" t="s">
        <v>4398</v>
      </c>
      <c r="D91" s="7" t="s">
        <v>4399</v>
      </c>
      <c r="E91" s="7"/>
      <c r="F91" s="7"/>
      <c r="G91" s="7"/>
      <c r="H91" s="7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ht="15.75" customHeight="1">
      <c r="A92" s="5">
        <v>79.0</v>
      </c>
      <c r="B92" s="7"/>
      <c r="C92" s="7" t="s">
        <v>4400</v>
      </c>
      <c r="D92" s="7" t="s">
        <v>4401</v>
      </c>
      <c r="E92" s="7"/>
      <c r="F92" s="7"/>
      <c r="G92" s="7"/>
      <c r="H92" s="7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ht="15.75" customHeight="1">
      <c r="A93" s="5">
        <v>80.0</v>
      </c>
      <c r="B93" s="7"/>
      <c r="C93" s="7" t="s">
        <v>4402</v>
      </c>
      <c r="D93" s="7" t="s">
        <v>4403</v>
      </c>
      <c r="E93" s="7"/>
      <c r="F93" s="7"/>
      <c r="G93" s="7"/>
      <c r="H93" s="7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ht="15.75" customHeight="1">
      <c r="A94" s="5">
        <v>81.0</v>
      </c>
      <c r="B94" s="7"/>
      <c r="C94" s="7" t="s">
        <v>4404</v>
      </c>
      <c r="D94" s="7"/>
      <c r="E94" s="7"/>
      <c r="F94" s="7"/>
      <c r="G94" s="7"/>
      <c r="H94" s="7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ht="15.75" customHeight="1">
      <c r="A95" s="5">
        <v>82.0</v>
      </c>
      <c r="B95" s="7"/>
      <c r="C95" s="7" t="s">
        <v>4362</v>
      </c>
      <c r="D95" s="7" t="s">
        <v>4405</v>
      </c>
      <c r="E95" s="7"/>
      <c r="F95" s="7"/>
      <c r="G95" s="7"/>
      <c r="H95" s="7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ht="15.75" customHeight="1">
      <c r="A96" s="5">
        <v>83.0</v>
      </c>
      <c r="B96" s="7"/>
      <c r="C96" s="7" t="s">
        <v>4406</v>
      </c>
      <c r="D96" s="7" t="s">
        <v>4407</v>
      </c>
      <c r="E96" s="7"/>
      <c r="F96" s="7"/>
      <c r="G96" s="7"/>
      <c r="H96" s="7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ht="15.75" customHeight="1">
      <c r="A97" s="5">
        <v>84.0</v>
      </c>
      <c r="B97" s="7"/>
      <c r="C97" s="7" t="s">
        <v>4408</v>
      </c>
      <c r="D97" s="7" t="s">
        <v>4409</v>
      </c>
      <c r="E97" s="7"/>
      <c r="F97" s="7"/>
      <c r="G97" s="7"/>
      <c r="H97" s="7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ht="15.75" customHeight="1">
      <c r="A98" s="5">
        <v>85.0</v>
      </c>
      <c r="B98" s="7"/>
      <c r="C98" s="7" t="s">
        <v>4410</v>
      </c>
      <c r="D98" s="7" t="s">
        <v>4411</v>
      </c>
      <c r="E98" s="7"/>
      <c r="F98" s="7"/>
      <c r="G98" s="7"/>
      <c r="H98" s="7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ht="15.75" customHeight="1">
      <c r="A99" s="5">
        <v>86.0</v>
      </c>
      <c r="B99" s="7" t="s">
        <v>4198</v>
      </c>
      <c r="C99" s="7" t="s">
        <v>4199</v>
      </c>
      <c r="D99" s="7"/>
      <c r="E99" s="7"/>
      <c r="F99" s="7"/>
      <c r="G99" s="7"/>
      <c r="H99" s="7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ht="15.75" customHeight="1">
      <c r="A100" s="5">
        <v>87.0</v>
      </c>
      <c r="B100" s="7"/>
      <c r="C100" s="7" t="s">
        <v>4412</v>
      </c>
      <c r="D100" s="7" t="s">
        <v>4413</v>
      </c>
      <c r="E100" s="7"/>
      <c r="F100" s="7"/>
      <c r="G100" s="7"/>
      <c r="H100" s="7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ht="15.75" customHeight="1">
      <c r="A101" s="5">
        <v>88.0</v>
      </c>
      <c r="B101" s="7"/>
      <c r="C101" s="7" t="s">
        <v>4414</v>
      </c>
      <c r="D101" s="7" t="s">
        <v>4415</v>
      </c>
      <c r="E101" s="7"/>
      <c r="F101" s="7"/>
      <c r="G101" s="7"/>
      <c r="H101" s="7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ht="15.75" customHeight="1">
      <c r="A102" s="5">
        <v>89.0</v>
      </c>
      <c r="B102" s="7"/>
      <c r="C102" s="7" t="s">
        <v>4416</v>
      </c>
      <c r="D102" s="7" t="s">
        <v>4417</v>
      </c>
      <c r="E102" s="7"/>
      <c r="F102" s="7"/>
      <c r="G102" s="7"/>
      <c r="H102" s="7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ht="15.75" customHeight="1">
      <c r="A103" s="5">
        <v>90.0</v>
      </c>
      <c r="B103" s="7"/>
      <c r="C103" s="7" t="s">
        <v>4183</v>
      </c>
      <c r="D103" s="7" t="s">
        <v>4184</v>
      </c>
      <c r="E103" s="7"/>
      <c r="F103" s="7"/>
      <c r="G103" s="7"/>
      <c r="H103" s="7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ht="15.75" customHeight="1">
      <c r="A104" s="5">
        <v>91.0</v>
      </c>
      <c r="B104" s="7"/>
      <c r="C104" s="7" t="s">
        <v>4418</v>
      </c>
      <c r="D104" s="7" t="s">
        <v>4419</v>
      </c>
      <c r="E104" s="7"/>
      <c r="F104" s="7"/>
      <c r="G104" s="7"/>
      <c r="H104" s="7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ht="15.75" customHeight="1">
      <c r="A105" s="5">
        <v>92.0</v>
      </c>
      <c r="B105" s="7"/>
      <c r="C105" s="7"/>
      <c r="D105" s="7" t="s">
        <v>4420</v>
      </c>
      <c r="E105" s="7"/>
      <c r="F105" s="7"/>
      <c r="G105" s="7"/>
      <c r="H105" s="7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ht="15.75" customHeight="1">
      <c r="A106" s="5">
        <v>93.0</v>
      </c>
      <c r="B106" s="7"/>
      <c r="C106" s="105" t="s">
        <v>4421</v>
      </c>
      <c r="D106" s="105" t="s">
        <v>4422</v>
      </c>
      <c r="E106" s="105"/>
      <c r="F106" s="7"/>
      <c r="G106" s="7"/>
      <c r="H106" s="7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ht="15.75" customHeight="1">
      <c r="A107" s="104">
        <v>94.0</v>
      </c>
      <c r="B107" s="387"/>
      <c r="C107" s="7"/>
      <c r="D107" s="7" t="s">
        <v>4423</v>
      </c>
      <c r="E107" s="7"/>
      <c r="F107" s="220"/>
      <c r="G107" s="105"/>
      <c r="H107" s="105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ht="15.75" customHeight="1">
      <c r="A108" s="5">
        <v>95.0</v>
      </c>
      <c r="B108" s="383" t="s">
        <v>4424</v>
      </c>
      <c r="C108" s="80" t="s">
        <v>4425</v>
      </c>
      <c r="D108" s="81" t="s">
        <v>4426</v>
      </c>
      <c r="E108" s="80">
        <v>7.0290629E8</v>
      </c>
      <c r="F108" s="11"/>
      <c r="G108" s="79" t="s">
        <v>4427</v>
      </c>
      <c r="H108" s="7" t="s">
        <v>3022</v>
      </c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ht="15.75" customHeight="1">
      <c r="A109" s="158">
        <v>96.0</v>
      </c>
      <c r="B109" s="83" t="s">
        <v>4428</v>
      </c>
      <c r="C109" s="83" t="s">
        <v>4429</v>
      </c>
      <c r="D109" s="84" t="s">
        <v>4430</v>
      </c>
      <c r="E109" s="83">
        <v>6.5037701E7</v>
      </c>
      <c r="F109" s="6"/>
      <c r="G109" s="84" t="s">
        <v>4431</v>
      </c>
      <c r="H109" s="7" t="s">
        <v>3022</v>
      </c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ht="15.75" customHeight="1">
      <c r="A110" s="158">
        <v>97.0</v>
      </c>
      <c r="B110" s="83" t="s">
        <v>4432</v>
      </c>
      <c r="C110" s="83" t="s">
        <v>4433</v>
      </c>
      <c r="D110" s="84" t="s">
        <v>4434</v>
      </c>
      <c r="E110" s="84" t="s">
        <v>4435</v>
      </c>
      <c r="F110" s="6"/>
      <c r="G110" s="6"/>
      <c r="H110" s="6" t="s">
        <v>4436</v>
      </c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ht="15.75" customHeight="1">
      <c r="A111" s="16">
        <v>98.0</v>
      </c>
      <c r="B111" s="85" t="s">
        <v>4437</v>
      </c>
      <c r="C111" s="7"/>
      <c r="D111" s="85" t="s">
        <v>4438</v>
      </c>
      <c r="E111" s="85" t="s">
        <v>4439</v>
      </c>
      <c r="F111" s="7"/>
      <c r="G111" s="224" t="s">
        <v>4440</v>
      </c>
      <c r="H111" s="7"/>
      <c r="I111" s="88" t="s">
        <v>4441</v>
      </c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ht="15.75" customHeight="1">
      <c r="A112" s="16">
        <v>99.0</v>
      </c>
      <c r="B112" s="85" t="s">
        <v>4442</v>
      </c>
      <c r="C112" s="85" t="s">
        <v>4443</v>
      </c>
      <c r="D112" s="85" t="s">
        <v>4444</v>
      </c>
      <c r="E112" s="85" t="s">
        <v>4445</v>
      </c>
      <c r="F112" s="7"/>
      <c r="G112" s="224" t="s">
        <v>4446</v>
      </c>
      <c r="H112" s="7"/>
      <c r="I112" s="88" t="s">
        <v>4447</v>
      </c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ht="15.75" customHeight="1">
      <c r="A113" s="16">
        <v>100.0</v>
      </c>
      <c r="B113" s="85" t="s">
        <v>4448</v>
      </c>
      <c r="C113" s="85" t="s">
        <v>4449</v>
      </c>
      <c r="D113" s="85" t="s">
        <v>4450</v>
      </c>
      <c r="E113" s="85" t="s">
        <v>4451</v>
      </c>
      <c r="F113" s="7"/>
      <c r="G113" s="224" t="s">
        <v>4452</v>
      </c>
      <c r="H113" s="7"/>
      <c r="I113" s="88" t="s">
        <v>4453</v>
      </c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ht="15.75" customHeight="1">
      <c r="A114" s="16">
        <v>101.0</v>
      </c>
      <c r="B114" s="85" t="s">
        <v>4454</v>
      </c>
      <c r="C114" s="85" t="s">
        <v>4455</v>
      </c>
      <c r="D114" s="85" t="s">
        <v>4456</v>
      </c>
      <c r="E114" s="85" t="s">
        <v>4457</v>
      </c>
      <c r="F114" s="7"/>
      <c r="G114" s="224" t="s">
        <v>4458</v>
      </c>
      <c r="H114" s="7"/>
      <c r="I114" s="88" t="s">
        <v>4459</v>
      </c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ht="15.75" customHeight="1">
      <c r="A115" s="16">
        <v>102.0</v>
      </c>
      <c r="B115" s="87" t="s">
        <v>4460</v>
      </c>
      <c r="C115" s="7"/>
      <c r="D115" s="388" t="s">
        <v>4461</v>
      </c>
      <c r="E115" s="85" t="s">
        <v>4462</v>
      </c>
      <c r="F115" s="7"/>
      <c r="G115" s="224" t="s">
        <v>4463</v>
      </c>
      <c r="H115" s="7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ht="15.75" customHeight="1">
      <c r="A116" s="16">
        <v>103.0</v>
      </c>
      <c r="B116" s="389" t="s">
        <v>4464</v>
      </c>
      <c r="C116" s="17" t="s">
        <v>4465</v>
      </c>
      <c r="D116" s="21" t="s">
        <v>4466</v>
      </c>
      <c r="E116" s="390" t="s">
        <v>4467</v>
      </c>
      <c r="F116" s="7"/>
      <c r="G116" s="224" t="s">
        <v>4468</v>
      </c>
      <c r="H116" s="7"/>
      <c r="I116" s="391" t="s">
        <v>4469</v>
      </c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ht="15.75" customHeight="1">
      <c r="A117" s="16">
        <v>104.0</v>
      </c>
      <c r="B117" s="392" t="s">
        <v>4470</v>
      </c>
      <c r="C117" s="17" t="s">
        <v>4471</v>
      </c>
      <c r="D117" s="21" t="s">
        <v>4472</v>
      </c>
      <c r="E117" s="43" t="s">
        <v>4473</v>
      </c>
      <c r="F117" s="7"/>
      <c r="G117" s="224" t="s">
        <v>4474</v>
      </c>
      <c r="H117" s="7"/>
      <c r="I117" s="391" t="s">
        <v>4475</v>
      </c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ht="15.75" customHeight="1">
      <c r="A118" s="16">
        <v>105.0</v>
      </c>
      <c r="B118" s="232" t="s">
        <v>4476</v>
      </c>
      <c r="C118" s="17" t="s">
        <v>4455</v>
      </c>
      <c r="D118" s="21" t="s">
        <v>4477</v>
      </c>
      <c r="E118" s="48" t="s">
        <v>4478</v>
      </c>
      <c r="F118" s="7"/>
      <c r="G118" s="224" t="s">
        <v>4479</v>
      </c>
      <c r="H118" s="7"/>
      <c r="I118" s="88" t="s">
        <v>4480</v>
      </c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ht="15.75" customHeight="1">
      <c r="A119" s="16">
        <v>106.0</v>
      </c>
      <c r="B119" s="17" t="s">
        <v>4481</v>
      </c>
      <c r="C119" s="17" t="s">
        <v>4482</v>
      </c>
      <c r="D119" s="21" t="s">
        <v>4483</v>
      </c>
      <c r="E119" s="393" t="s">
        <v>4484</v>
      </c>
      <c r="F119" s="7"/>
      <c r="G119" s="224" t="s">
        <v>4485</v>
      </c>
      <c r="H119" s="7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ht="15.75" customHeight="1">
      <c r="A120" s="16">
        <v>107.0</v>
      </c>
      <c r="B120" s="17" t="s">
        <v>4486</v>
      </c>
      <c r="C120" s="17" t="s">
        <v>4487</v>
      </c>
      <c r="D120" s="18" t="s">
        <v>4450</v>
      </c>
      <c r="E120" s="18">
        <v>3.40683285E8</v>
      </c>
      <c r="F120" s="7"/>
      <c r="G120" s="224" t="s">
        <v>4488</v>
      </c>
      <c r="H120" s="7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ht="15.75" customHeight="1">
      <c r="A121" s="16">
        <v>108.0</v>
      </c>
      <c r="B121" s="17" t="s">
        <v>4489</v>
      </c>
      <c r="C121" s="85" t="s">
        <v>4490</v>
      </c>
      <c r="D121" s="21" t="s">
        <v>4491</v>
      </c>
      <c r="E121" s="126" t="s">
        <v>4492</v>
      </c>
      <c r="F121" s="7"/>
      <c r="G121" s="224" t="s">
        <v>4493</v>
      </c>
      <c r="H121" s="7"/>
      <c r="I121" s="88" t="s">
        <v>4494</v>
      </c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ht="15.75" customHeight="1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ht="15.75" customHeight="1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ht="15.75" customHeight="1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ht="15.75" customHeight="1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ht="15.75" customHeight="1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ht="15.75" customHeight="1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ht="15.75" customHeight="1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ht="15.75" customHeight="1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ht="15.75" customHeight="1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ht="15.75" customHeight="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ht="15.75" customHeight="1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ht="15.75" customHeight="1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ht="15.75" customHeight="1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ht="15.75" customHeight="1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ht="15.75" customHeight="1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ht="15.75" customHeight="1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ht="15.75" customHeight="1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ht="15.75" customHeight="1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ht="15.75" customHeight="1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ht="15.75" customHeight="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ht="15.75" customHeight="1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ht="15.75" customHeight="1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ht="15.75" customHeight="1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ht="15.75" customHeight="1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ht="15.75" customHeight="1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ht="15.75" customHeight="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ht="15.75" customHeight="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ht="15.75" customHeight="1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ht="15.75" customHeight="1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ht="15.75" customHeight="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ht="15.75" customHeight="1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ht="15.75" customHeight="1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ht="15.75" customHeight="1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ht="15.75" customHeight="1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ht="15.75" customHeight="1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ht="15.75" customHeight="1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ht="15.75" customHeight="1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ht="15.75" customHeight="1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ht="15.75" customHeight="1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ht="15.75" customHeight="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ht="15.75" customHeight="1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ht="15.75" customHeight="1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ht="15.75" customHeight="1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ht="15.75" customHeight="1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ht="15.75" customHeight="1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ht="15.75" customHeight="1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ht="15.75" customHeight="1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ht="15.75" customHeight="1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ht="15.75" customHeight="1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ht="15.75" customHeight="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ht="15.75" customHeight="1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ht="15.75" customHeight="1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ht="15.75" customHeight="1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ht="15.75" customHeight="1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ht="15.75" customHeight="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ht="15.75" customHeight="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ht="15.75" customHeight="1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ht="15.75" customHeight="1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ht="15.75" customHeight="1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ht="15.75" customHeight="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ht="15.75" customHeight="1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ht="15.75" customHeight="1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ht="15.75" customHeight="1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ht="15.75" customHeight="1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ht="15.75" customHeight="1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ht="15.75" customHeight="1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ht="15.75" customHeight="1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ht="15.75" customHeight="1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ht="15.75" customHeight="1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ht="15.75" customHeight="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ht="15.75" customHeight="1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ht="15.75" customHeight="1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ht="15.75" customHeight="1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ht="15.75" customHeight="1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ht="15.75" customHeight="1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ht="15.75" customHeight="1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ht="15.75" customHeight="1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ht="15.75" customHeight="1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ht="15.75" customHeight="1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ht="15.75" customHeight="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ht="15.75" customHeight="1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ht="15.75" customHeight="1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ht="15.75" customHeight="1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ht="15.75" customHeigh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ht="15.75" customHeight="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ht="15.75" customHeight="1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ht="15.75" customHeight="1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ht="15.75" customHeight="1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ht="15.75" customHeight="1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ht="15.75" customHeight="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ht="15.75" customHeight="1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ht="15.75" customHeight="1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ht="15.75" customHeigh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ht="15.75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ht="15.75" customHeight="1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ht="15.75" customHeight="1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ht="15.75" customHeight="1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ht="15.75" customHeight="1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ht="15.75" customHeight="1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ht="15.75" customHeight="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ht="15.75" customHeight="1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ht="15.75" customHeight="1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ht="15.75" customHeight="1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ht="15.75" customHeight="1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ht="15.75" customHeight="1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ht="15.75" customHeight="1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ht="15.75" customHeight="1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ht="15.75" customHeight="1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ht="15.75" customHeight="1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ht="15.75" customHeight="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ht="15.75" customHeight="1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ht="15.75" customHeight="1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ht="15.75" customHeight="1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ht="15.75" customHeight="1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ht="15.75" customHeight="1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ht="15.75" customHeight="1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ht="15.75" customHeight="1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ht="15.75" customHeight="1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ht="15.75" customHeight="1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ht="15.75" customHeight="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ht="15.75" customHeight="1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ht="15.75" customHeight="1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ht="15.75" customHeight="1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ht="15.75" customHeight="1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ht="15.75" customHeight="1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ht="15.75" customHeight="1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ht="15.75" customHeight="1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ht="15.75" customHeight="1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ht="15.75" customHeight="1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ht="15.75" customHeight="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ht="15.75" customHeight="1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ht="15.75" customHeight="1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ht="15.75" customHeight="1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ht="15.75" customHeight="1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ht="15.75" customHeight="1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ht="15.75" customHeight="1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ht="15.75" customHeight="1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ht="15.75" customHeight="1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ht="15.75" customHeight="1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ht="15.75" customHeight="1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ht="15.75" customHeight="1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ht="15.75" customHeight="1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ht="15.75" customHeight="1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ht="15.75" customHeight="1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ht="15.75" customHeight="1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ht="15.75" customHeight="1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ht="15.75" customHeight="1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ht="15.75" customHeight="1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ht="15.75" customHeight="1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ht="15.75" customHeight="1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ht="15.75" customHeight="1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ht="15.75" customHeight="1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ht="15.75" customHeight="1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ht="15.75" customHeight="1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ht="15.75" customHeight="1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ht="15.75" customHeight="1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ht="15.75" customHeight="1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ht="15.75" customHeight="1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ht="15.75" customHeight="1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ht="15.75" customHeight="1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ht="15.75" customHeight="1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ht="15.75" customHeight="1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ht="15.75" customHeight="1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ht="15.75" customHeight="1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ht="15.75" customHeight="1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ht="15.75" customHeight="1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ht="15.75" customHeight="1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ht="15.75" customHeight="1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ht="15.75" customHeight="1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ht="15.75" customHeight="1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ht="15.75" customHeight="1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ht="15.75" customHeight="1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ht="15.75" customHeight="1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ht="15.75" customHeight="1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ht="15.75" customHeight="1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ht="15.75" customHeight="1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ht="15.75" customHeight="1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ht="15.75" customHeight="1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ht="15.75" customHeight="1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ht="15.75" customHeight="1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ht="15.75" customHeight="1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ht="15.75" customHeight="1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ht="15.75" customHeight="1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ht="15.75" customHeight="1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ht="15.75" customHeight="1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ht="15.75" customHeight="1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ht="15.75" customHeight="1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ht="15.75" customHeight="1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ht="15.75" customHeight="1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:id="rId1" ref="G2"/>
    <hyperlink r:id="rId2" ref="G3"/>
    <hyperlink r:id="rId3" ref="G4"/>
    <hyperlink r:id="rId4" ref="G5"/>
    <hyperlink r:id="rId5" location="Contact" ref="G6"/>
    <hyperlink r:id="rId6" ref="G7"/>
    <hyperlink r:id="rId7" ref="G8"/>
    <hyperlink r:id="rId8" ref="G9"/>
    <hyperlink r:id="rId9" ref="G10"/>
    <hyperlink r:id="rId10" ref="G11"/>
    <hyperlink r:id="rId11" ref="G12"/>
    <hyperlink r:id="rId12" ref="G13"/>
    <hyperlink r:id="rId13" ref="G14"/>
    <hyperlink r:id="rId14" ref="G15"/>
    <hyperlink r:id="rId15" ref="G17"/>
    <hyperlink r:id="rId16" ref="G20"/>
    <hyperlink r:id="rId17" ref="G21"/>
    <hyperlink r:id="rId18" ref="G23"/>
    <hyperlink r:id="rId19" ref="G24"/>
    <hyperlink r:id="rId20" ref="D25"/>
    <hyperlink r:id="rId21" ref="G26"/>
    <hyperlink r:id="rId22" ref="G27"/>
    <hyperlink r:id="rId23" ref="G28"/>
    <hyperlink r:id="rId24" ref="D29"/>
    <hyperlink r:id="rId25" ref="G29"/>
    <hyperlink r:id="rId26" ref="D30"/>
    <hyperlink r:id="rId27" ref="G30"/>
    <hyperlink r:id="rId28" ref="G31"/>
    <hyperlink r:id="rId29" ref="G32"/>
    <hyperlink r:id="rId30" ref="G34"/>
    <hyperlink r:id="rId31" ref="D58"/>
    <hyperlink r:id="rId32" ref="D108"/>
    <hyperlink r:id="rId33" ref="G108"/>
    <hyperlink r:id="rId34" ref="D109"/>
    <hyperlink r:id="rId35" ref="G109"/>
    <hyperlink r:id="rId36" ref="D110"/>
    <hyperlink r:id="rId37" ref="E110"/>
    <hyperlink r:id="rId38" ref="G111"/>
    <hyperlink r:id="rId39" ref="G112"/>
    <hyperlink r:id="rId40" ref="G113"/>
    <hyperlink r:id="rId41" ref="G114"/>
    <hyperlink r:id="rId42" ref="D115"/>
    <hyperlink r:id="rId43" ref="G115"/>
    <hyperlink r:id="rId44" ref="D116"/>
    <hyperlink r:id="rId45" ref="G116"/>
    <hyperlink r:id="rId46" ref="D117"/>
    <hyperlink r:id="rId47" ref="G117"/>
    <hyperlink r:id="rId48" ref="D118"/>
    <hyperlink r:id="rId49" ref="G118"/>
    <hyperlink r:id="rId50" ref="D119"/>
    <hyperlink r:id="rId51" ref="G119"/>
    <hyperlink r:id="rId52" ref="G120"/>
    <hyperlink r:id="rId53" ref="D121"/>
    <hyperlink r:id="rId54" ref="G121"/>
  </hyperlinks>
  <printOptions/>
  <pageMargins bottom="0.75" footer="0.0" header="0.0" left="0.7" right="0.7" top="0.75"/>
  <pageSetup orientation="landscape"/>
  <drawing r:id="rId55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1.22" defaultRowHeight="15.0"/>
  <cols>
    <col customWidth="1" min="1" max="1" width="8.78"/>
    <col customWidth="1" min="2" max="2" width="33.44"/>
    <col customWidth="1" min="3" max="3" width="27.33"/>
    <col customWidth="1" min="4" max="4" width="32.11"/>
    <col customWidth="1" min="5" max="5" width="18.78"/>
    <col customWidth="1" min="6" max="6" width="24.78"/>
    <col customWidth="1" min="7" max="7" width="22.78"/>
    <col customWidth="1" min="8" max="8" width="39.11"/>
    <col customWidth="1" min="9" max="26" width="11.11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29">
        <v>1.0</v>
      </c>
      <c r="B2" s="30" t="s">
        <v>4495</v>
      </c>
      <c r="C2" s="6" t="s">
        <v>4496</v>
      </c>
      <c r="D2" s="51" t="s">
        <v>4497</v>
      </c>
      <c r="E2" s="6"/>
      <c r="F2" s="6"/>
      <c r="G2" s="6" t="s">
        <v>4498</v>
      </c>
      <c r="H2" s="6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394">
        <v>2.0</v>
      </c>
      <c r="B3" s="87" t="s">
        <v>4499</v>
      </c>
      <c r="C3" s="74"/>
      <c r="D3" s="395" t="s">
        <v>4500</v>
      </c>
      <c r="E3" s="396" t="s">
        <v>4501</v>
      </c>
      <c r="F3" s="74"/>
      <c r="G3" s="397" t="s">
        <v>4498</v>
      </c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>
      <c r="A4" s="55"/>
      <c r="B4" s="55"/>
      <c r="C4" s="58"/>
      <c r="D4" s="398"/>
      <c r="E4" s="58"/>
      <c r="F4" s="58"/>
      <c r="G4" s="58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29">
        <v>1.0</v>
      </c>
      <c r="B5" s="30" t="s">
        <v>4502</v>
      </c>
      <c r="C5" s="6" t="s">
        <v>4503</v>
      </c>
      <c r="D5" s="51" t="s">
        <v>4504</v>
      </c>
      <c r="E5" s="6">
        <v>6.1407979189E10</v>
      </c>
      <c r="F5" s="6"/>
      <c r="G5" s="6" t="s">
        <v>4505</v>
      </c>
      <c r="H5" s="6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29">
        <v>2.0</v>
      </c>
      <c r="B6" s="122"/>
      <c r="C6" s="122" t="s">
        <v>4506</v>
      </c>
      <c r="D6" s="122" t="s">
        <v>4507</v>
      </c>
      <c r="E6" s="399"/>
      <c r="F6" s="122"/>
      <c r="G6" s="6" t="s">
        <v>4505</v>
      </c>
      <c r="H6" s="400" t="s">
        <v>4508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>
      <c r="A7" s="29">
        <v>3.0</v>
      </c>
      <c r="B7" s="64"/>
      <c r="C7" s="122" t="s">
        <v>4509</v>
      </c>
      <c r="D7" s="401" t="s">
        <v>4510</v>
      </c>
      <c r="E7" s="7">
        <v>3.8766913214E10</v>
      </c>
      <c r="F7" s="64"/>
      <c r="G7" s="6" t="s">
        <v>4505</v>
      </c>
      <c r="H7" s="400" t="s">
        <v>4511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29">
        <v>4.0</v>
      </c>
      <c r="B8" s="402"/>
      <c r="C8" s="402" t="s">
        <v>4512</v>
      </c>
      <c r="D8" s="403" t="s">
        <v>4513</v>
      </c>
      <c r="E8" s="402"/>
      <c r="F8" s="402"/>
      <c r="G8" s="107" t="s">
        <v>4505</v>
      </c>
      <c r="H8" s="107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>
      <c r="A9" s="132">
        <v>5.0</v>
      </c>
      <c r="B9" s="64"/>
      <c r="C9" s="64"/>
      <c r="D9" s="53" t="s">
        <v>4514</v>
      </c>
      <c r="E9" s="64"/>
      <c r="F9" s="64"/>
      <c r="G9" s="6" t="s">
        <v>4505</v>
      </c>
      <c r="H9" s="6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>
      <c r="A10" s="137">
        <v>6.0</v>
      </c>
      <c r="B10" s="80" t="s">
        <v>4515</v>
      </c>
      <c r="C10" s="404" t="s">
        <v>4516</v>
      </c>
      <c r="D10" s="188" t="s">
        <v>4517</v>
      </c>
      <c r="E10" s="405" t="s">
        <v>4518</v>
      </c>
      <c r="F10" s="64"/>
      <c r="G10" s="6" t="s">
        <v>4505</v>
      </c>
      <c r="H10" s="81" t="s">
        <v>4519</v>
      </c>
      <c r="I10" s="4" t="s">
        <v>4520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>
      <c r="A11" s="34">
        <v>7.0</v>
      </c>
      <c r="B11" s="176" t="s">
        <v>4521</v>
      </c>
      <c r="C11" s="176" t="s">
        <v>4522</v>
      </c>
      <c r="D11" s="225" t="s">
        <v>4523</v>
      </c>
      <c r="E11" s="176" t="s">
        <v>4524</v>
      </c>
      <c r="F11" s="64"/>
      <c r="G11" s="18" t="s">
        <v>4505</v>
      </c>
      <c r="H11" s="19" t="s">
        <v>4525</v>
      </c>
      <c r="I11" s="25" t="s">
        <v>4526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>
      <c r="A12" s="406">
        <v>8.0</v>
      </c>
      <c r="B12" s="407" t="s">
        <v>4470</v>
      </c>
      <c r="C12" s="26" t="s">
        <v>4471</v>
      </c>
      <c r="D12" s="60" t="s">
        <v>4527</v>
      </c>
      <c r="E12" s="61" t="s">
        <v>4473</v>
      </c>
      <c r="F12" s="12"/>
      <c r="G12" s="88" t="s">
        <v>4505</v>
      </c>
      <c r="H12" s="89" t="s">
        <v>4474</v>
      </c>
      <c r="I12" s="391" t="s">
        <v>4475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>
      <c r="A13" s="408"/>
      <c r="B13" s="14"/>
      <c r="C13" s="14"/>
      <c r="D13" s="409"/>
      <c r="E13" s="14"/>
      <c r="F13" s="14"/>
      <c r="G13" s="1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>
      <c r="A14" s="408"/>
      <c r="B14" s="14"/>
      <c r="C14" s="14"/>
      <c r="D14" s="409"/>
      <c r="E14" s="14"/>
      <c r="F14" s="14"/>
      <c r="G14" s="1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29">
        <v>1.0</v>
      </c>
      <c r="B15" s="64"/>
      <c r="C15" s="64"/>
      <c r="D15" s="53" t="s">
        <v>4528</v>
      </c>
      <c r="E15" s="64"/>
      <c r="F15" s="64"/>
      <c r="G15" s="64" t="s">
        <v>4529</v>
      </c>
      <c r="H15" s="6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>
      <c r="A16" s="34">
        <v>2.0</v>
      </c>
      <c r="B16" s="17" t="s">
        <v>4530</v>
      </c>
      <c r="C16" s="17" t="s">
        <v>4531</v>
      </c>
      <c r="D16" s="232" t="s">
        <v>4532</v>
      </c>
      <c r="E16" s="232" t="s">
        <v>4533</v>
      </c>
      <c r="F16" s="64"/>
      <c r="G16" s="176" t="s">
        <v>4529</v>
      </c>
      <c r="H16" s="19" t="s">
        <v>4534</v>
      </c>
      <c r="I16" s="25" t="s">
        <v>4535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410">
        <v>3.0</v>
      </c>
      <c r="B17" s="87" t="s">
        <v>4536</v>
      </c>
      <c r="C17" s="409"/>
      <c r="D17" s="60" t="s">
        <v>4537</v>
      </c>
      <c r="E17" s="87" t="s">
        <v>4538</v>
      </c>
      <c r="F17" s="14"/>
      <c r="G17" s="379" t="s">
        <v>4529</v>
      </c>
      <c r="H17" s="62" t="s">
        <v>4539</v>
      </c>
      <c r="I17" s="411" t="s">
        <v>4540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>
      <c r="A18" s="410">
        <v>4.0</v>
      </c>
      <c r="B18" s="26" t="s">
        <v>4541</v>
      </c>
      <c r="C18" s="26" t="s">
        <v>208</v>
      </c>
      <c r="D18" s="412" t="s">
        <v>4542</v>
      </c>
      <c r="E18" s="26" t="s">
        <v>4543</v>
      </c>
      <c r="F18" s="14"/>
      <c r="G18" s="379" t="s">
        <v>4544</v>
      </c>
      <c r="H18" s="62" t="s">
        <v>4545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413"/>
      <c r="B19" s="414"/>
      <c r="C19" s="414"/>
      <c r="D19" s="24"/>
      <c r="E19" s="414"/>
      <c r="F19" s="414"/>
      <c r="G19" s="41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>
      <c r="A20" s="29">
        <v>1.0</v>
      </c>
      <c r="B20" s="30" t="s">
        <v>4546</v>
      </c>
      <c r="C20" s="6" t="s">
        <v>4547</v>
      </c>
      <c r="D20" s="7" t="s">
        <v>4548</v>
      </c>
      <c r="E20" s="6">
        <v>3.8598311052E10</v>
      </c>
      <c r="F20" s="6"/>
      <c r="G20" s="6" t="s">
        <v>4549</v>
      </c>
      <c r="H20" s="6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>
      <c r="A21" s="29">
        <v>2.0</v>
      </c>
      <c r="B21" s="30" t="s">
        <v>4550</v>
      </c>
      <c r="C21" s="6" t="s">
        <v>4551</v>
      </c>
      <c r="D21" s="7" t="s">
        <v>4552</v>
      </c>
      <c r="E21" s="6">
        <v>3.85994892911E11</v>
      </c>
      <c r="F21" s="6"/>
      <c r="G21" s="6" t="s">
        <v>4549</v>
      </c>
      <c r="H21" s="6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>
      <c r="A22" s="29">
        <v>3.0</v>
      </c>
      <c r="B22" s="30"/>
      <c r="C22" s="8" t="s">
        <v>4553</v>
      </c>
      <c r="D22" s="238" t="s">
        <v>4554</v>
      </c>
      <c r="E22" s="6"/>
      <c r="F22" s="6"/>
      <c r="G22" s="6" t="s">
        <v>4549</v>
      </c>
      <c r="H22" s="54" t="s">
        <v>4555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>
      <c r="A23" s="29">
        <v>4.0</v>
      </c>
      <c r="B23" s="30"/>
      <c r="C23" s="8" t="s">
        <v>4556</v>
      </c>
      <c r="D23" s="54" t="s">
        <v>4557</v>
      </c>
      <c r="E23" s="6"/>
      <c r="F23" s="6"/>
      <c r="G23" s="6" t="s">
        <v>4549</v>
      </c>
      <c r="H23" s="54" t="s">
        <v>4558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>
      <c r="A24" s="29">
        <v>5.0</v>
      </c>
      <c r="B24" s="30"/>
      <c r="C24" s="8" t="s">
        <v>4559</v>
      </c>
      <c r="D24" s="8" t="s">
        <v>4560</v>
      </c>
      <c r="E24" s="6"/>
      <c r="F24" s="6"/>
      <c r="G24" s="6" t="s">
        <v>4549</v>
      </c>
      <c r="H24" s="54" t="s">
        <v>4561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29">
        <v>6.0</v>
      </c>
      <c r="B25" s="30" t="s">
        <v>4562</v>
      </c>
      <c r="C25" s="6" t="s">
        <v>4563</v>
      </c>
      <c r="D25" s="7" t="s">
        <v>4564</v>
      </c>
      <c r="E25" s="6">
        <v>9.17968668E8</v>
      </c>
      <c r="F25" s="13" t="s">
        <v>5</v>
      </c>
      <c r="G25" s="6" t="s">
        <v>4549</v>
      </c>
      <c r="H25" s="6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29">
        <v>7.0</v>
      </c>
      <c r="B26" s="6" t="s">
        <v>4565</v>
      </c>
      <c r="C26" s="6" t="s">
        <v>4566</v>
      </c>
      <c r="D26" s="7" t="s">
        <v>4567</v>
      </c>
      <c r="E26" s="6" t="s">
        <v>4568</v>
      </c>
      <c r="F26" s="13" t="s">
        <v>5</v>
      </c>
      <c r="G26" s="6" t="s">
        <v>4549</v>
      </c>
      <c r="H26" s="6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415">
        <v>8.0</v>
      </c>
      <c r="B27" s="415"/>
      <c r="C27" s="333" t="s">
        <v>4569</v>
      </c>
      <c r="D27" s="241" t="s">
        <v>4570</v>
      </c>
      <c r="E27" s="333"/>
      <c r="F27" s="333"/>
      <c r="G27" s="416" t="s">
        <v>4549</v>
      </c>
      <c r="H27" s="333"/>
      <c r="I27" s="333"/>
      <c r="J27" s="333"/>
      <c r="K27" s="333"/>
      <c r="L27" s="333"/>
      <c r="M27" s="333"/>
      <c r="N27" s="333"/>
      <c r="O27" s="333"/>
      <c r="P27" s="333"/>
      <c r="Q27" s="333"/>
      <c r="R27" s="333"/>
      <c r="S27" s="333"/>
      <c r="T27" s="333"/>
      <c r="U27" s="333"/>
      <c r="V27" s="333"/>
      <c r="W27" s="333"/>
      <c r="X27" s="333"/>
      <c r="Y27" s="333"/>
      <c r="Z27" s="333"/>
    </row>
    <row r="28" ht="15.75" customHeight="1">
      <c r="A28" s="406">
        <v>9.0</v>
      </c>
      <c r="B28" s="417" t="s">
        <v>4571</v>
      </c>
      <c r="C28" s="25" t="s">
        <v>4572</v>
      </c>
      <c r="D28" s="88" t="s">
        <v>4573</v>
      </c>
      <c r="E28" s="25" t="s">
        <v>4574</v>
      </c>
      <c r="F28" s="4"/>
      <c r="G28" s="25" t="s">
        <v>4549</v>
      </c>
      <c r="H28" s="62" t="s">
        <v>4575</v>
      </c>
      <c r="I28" s="25" t="s">
        <v>4576</v>
      </c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406">
        <v>10.0</v>
      </c>
      <c r="B29" s="26" t="s">
        <v>4577</v>
      </c>
      <c r="C29" s="26" t="s">
        <v>4578</v>
      </c>
      <c r="D29" s="60" t="s">
        <v>4579</v>
      </c>
      <c r="E29" s="128" t="s">
        <v>4580</v>
      </c>
      <c r="F29" s="4"/>
      <c r="G29" s="25" t="s">
        <v>4549</v>
      </c>
      <c r="H29" s="62" t="s">
        <v>4581</v>
      </c>
      <c r="I29" s="396" t="s">
        <v>4582</v>
      </c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406">
        <v>11.0</v>
      </c>
      <c r="B30" s="26" t="s">
        <v>4583</v>
      </c>
      <c r="C30" s="26" t="s">
        <v>4553</v>
      </c>
      <c r="D30" s="60" t="s">
        <v>4584</v>
      </c>
      <c r="E30" s="26" t="s">
        <v>4585</v>
      </c>
      <c r="F30" s="4"/>
      <c r="G30" s="25" t="s">
        <v>4549</v>
      </c>
      <c r="H30" s="62" t="s">
        <v>4586</v>
      </c>
      <c r="I30" s="25" t="s">
        <v>4587</v>
      </c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406">
        <v>12.0</v>
      </c>
      <c r="B31" s="87" t="s">
        <v>4588</v>
      </c>
      <c r="C31" s="87" t="s">
        <v>4589</v>
      </c>
      <c r="D31" s="418" t="s">
        <v>4590</v>
      </c>
      <c r="E31" s="419" t="s">
        <v>4591</v>
      </c>
      <c r="F31" s="4"/>
      <c r="G31" s="25" t="s">
        <v>4549</v>
      </c>
      <c r="H31" s="62" t="s">
        <v>4592</v>
      </c>
      <c r="I31" s="25" t="s">
        <v>4593</v>
      </c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55"/>
      <c r="B32" s="56"/>
      <c r="C32" s="4"/>
      <c r="D32" s="12"/>
      <c r="E32" s="420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29">
        <v>1.0</v>
      </c>
      <c r="B33" s="30"/>
      <c r="C33" s="6" t="s">
        <v>4594</v>
      </c>
      <c r="D33" s="7" t="s">
        <v>4595</v>
      </c>
      <c r="E33" s="420"/>
      <c r="F33" s="6"/>
      <c r="G33" s="6" t="s">
        <v>4596</v>
      </c>
      <c r="H33" s="6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29">
        <v>2.0</v>
      </c>
      <c r="B34" s="6" t="s">
        <v>4597</v>
      </c>
      <c r="C34" s="6" t="s">
        <v>4598</v>
      </c>
      <c r="D34" s="6" t="s">
        <v>4599</v>
      </c>
      <c r="E34" s="6">
        <v>7.096297565E9</v>
      </c>
      <c r="F34" s="6"/>
      <c r="G34" s="6" t="s">
        <v>4596</v>
      </c>
      <c r="H34" s="6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29">
        <v>3.0</v>
      </c>
      <c r="B35" s="6"/>
      <c r="C35" s="6" t="s">
        <v>4600</v>
      </c>
      <c r="D35" s="6"/>
      <c r="E35" s="6">
        <v>1.5146342253E10</v>
      </c>
      <c r="F35" s="6"/>
      <c r="G35" s="6" t="s">
        <v>4596</v>
      </c>
      <c r="H35" s="6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29">
        <v>4.0</v>
      </c>
      <c r="B36" s="6" t="s">
        <v>4601</v>
      </c>
      <c r="C36" s="6" t="s">
        <v>4602</v>
      </c>
      <c r="D36" s="6" t="s">
        <v>4603</v>
      </c>
      <c r="E36" s="6">
        <v>6.04462121E9</v>
      </c>
      <c r="F36" s="6"/>
      <c r="G36" s="6" t="s">
        <v>4596</v>
      </c>
      <c r="H36" s="6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29">
        <v>5.0</v>
      </c>
      <c r="B37" s="6" t="s">
        <v>4604</v>
      </c>
      <c r="C37" s="6" t="s">
        <v>4605</v>
      </c>
      <c r="D37" s="6" t="s">
        <v>4606</v>
      </c>
      <c r="E37" s="6">
        <v>1.6042907633E10</v>
      </c>
      <c r="F37" s="6"/>
      <c r="G37" s="6" t="s">
        <v>4596</v>
      </c>
      <c r="H37" s="6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29">
        <v>6.0</v>
      </c>
      <c r="B38" s="6" t="s">
        <v>4607</v>
      </c>
      <c r="C38" s="6" t="s">
        <v>4608</v>
      </c>
      <c r="D38" s="6"/>
      <c r="E38" s="6">
        <v>1.2508511053E10</v>
      </c>
      <c r="F38" s="13" t="s">
        <v>5</v>
      </c>
      <c r="G38" s="6" t="s">
        <v>4596</v>
      </c>
      <c r="H38" s="6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21">
        <v>7.0</v>
      </c>
      <c r="B39" s="422" t="s">
        <v>4609</v>
      </c>
      <c r="C39" s="422" t="s">
        <v>4610</v>
      </c>
      <c r="D39" s="423" t="s">
        <v>4611</v>
      </c>
      <c r="E39" s="424" t="s">
        <v>4612</v>
      </c>
      <c r="F39" s="425"/>
      <c r="G39" s="424" t="s">
        <v>4596</v>
      </c>
      <c r="H39" s="426" t="s">
        <v>4613</v>
      </c>
      <c r="I39" s="427" t="s">
        <v>4614</v>
      </c>
      <c r="J39" s="425"/>
      <c r="K39" s="425"/>
      <c r="L39" s="425"/>
      <c r="M39" s="425"/>
      <c r="N39" s="425"/>
      <c r="O39" s="425"/>
      <c r="P39" s="425"/>
      <c r="Q39" s="425"/>
      <c r="R39" s="425"/>
      <c r="S39" s="425"/>
      <c r="T39" s="425"/>
      <c r="U39" s="425"/>
      <c r="V39" s="425"/>
      <c r="W39" s="425"/>
      <c r="X39" s="425"/>
      <c r="Y39" s="425"/>
      <c r="Z39" s="425"/>
    </row>
    <row r="40" ht="15.75" customHeight="1">
      <c r="A40" s="55"/>
      <c r="B40" s="4"/>
      <c r="C40" s="4"/>
      <c r="D40" s="4"/>
      <c r="E40" s="428"/>
      <c r="F40" s="4"/>
      <c r="G40" s="4"/>
      <c r="H40" s="4"/>
      <c r="I40" s="429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55"/>
      <c r="B41" s="4"/>
      <c r="C41" s="4"/>
      <c r="D41" s="4"/>
      <c r="E41" s="4"/>
      <c r="F41" s="4"/>
      <c r="G41" s="4"/>
      <c r="H41" s="4"/>
      <c r="I41" s="429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29">
        <v>1.0</v>
      </c>
      <c r="B42" s="6" t="s">
        <v>4615</v>
      </c>
      <c r="C42" s="6" t="s">
        <v>4616</v>
      </c>
      <c r="D42" s="6" t="s">
        <v>4617</v>
      </c>
      <c r="E42" s="6" t="s">
        <v>4618</v>
      </c>
      <c r="F42" s="6"/>
      <c r="G42" s="6" t="s">
        <v>4619</v>
      </c>
      <c r="H42" s="6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29">
        <v>2.0</v>
      </c>
      <c r="B43" s="6" t="s">
        <v>4620</v>
      </c>
      <c r="C43" s="6" t="s">
        <v>4621</v>
      </c>
      <c r="D43" s="6" t="s">
        <v>4622</v>
      </c>
      <c r="E43" s="6">
        <v>7.74566353E8</v>
      </c>
      <c r="F43" s="6"/>
      <c r="G43" s="6" t="s">
        <v>4619</v>
      </c>
      <c r="H43" s="6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29">
        <v>3.0</v>
      </c>
      <c r="B44" s="6" t="s">
        <v>4623</v>
      </c>
      <c r="C44" s="6" t="s">
        <v>4624</v>
      </c>
      <c r="D44" s="6" t="s">
        <v>4625</v>
      </c>
      <c r="E44" s="6">
        <v>4.20775945123E11</v>
      </c>
      <c r="F44" s="6"/>
      <c r="G44" s="6" t="s">
        <v>4619</v>
      </c>
      <c r="H44" s="6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29">
        <v>4.0</v>
      </c>
      <c r="B45" s="6"/>
      <c r="C45" s="6" t="s">
        <v>4626</v>
      </c>
      <c r="D45" s="6" t="s">
        <v>4627</v>
      </c>
      <c r="E45" s="6">
        <v>7.77791692E8</v>
      </c>
      <c r="F45" s="6"/>
      <c r="G45" s="6" t="s">
        <v>4619</v>
      </c>
      <c r="H45" s="6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29">
        <v>5.0</v>
      </c>
      <c r="B46" s="6" t="s">
        <v>4628</v>
      </c>
      <c r="C46" s="6" t="s">
        <v>4629</v>
      </c>
      <c r="D46" s="6" t="s">
        <v>4630</v>
      </c>
      <c r="E46" s="6">
        <v>7.23404318E8</v>
      </c>
      <c r="F46" s="6"/>
      <c r="G46" s="6" t="s">
        <v>4619</v>
      </c>
      <c r="H46" s="6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29">
        <v>6.0</v>
      </c>
      <c r="B47" s="6"/>
      <c r="C47" s="7" t="s">
        <v>4631</v>
      </c>
      <c r="D47" s="67" t="s">
        <v>4632</v>
      </c>
      <c r="E47" s="7"/>
      <c r="F47" s="6"/>
      <c r="G47" s="6" t="s">
        <v>4619</v>
      </c>
      <c r="H47" s="7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29">
        <v>7.0</v>
      </c>
      <c r="B48" s="6"/>
      <c r="C48" s="7" t="s">
        <v>4633</v>
      </c>
      <c r="D48" s="67" t="s">
        <v>4634</v>
      </c>
      <c r="E48" s="7">
        <v>4.207777276E11</v>
      </c>
      <c r="F48" s="6"/>
      <c r="G48" s="6" t="s">
        <v>4619</v>
      </c>
      <c r="H48" s="66" t="s">
        <v>4635</v>
      </c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29">
        <v>8.0</v>
      </c>
      <c r="B49" s="6"/>
      <c r="C49" s="7" t="s">
        <v>4636</v>
      </c>
      <c r="D49" s="67" t="s">
        <v>4637</v>
      </c>
      <c r="E49" s="7">
        <v>7.37325402E8</v>
      </c>
      <c r="F49" s="6"/>
      <c r="G49" s="6" t="s">
        <v>4619</v>
      </c>
      <c r="H49" s="7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29">
        <v>9.0</v>
      </c>
      <c r="B50" s="6"/>
      <c r="C50" s="7" t="s">
        <v>4638</v>
      </c>
      <c r="D50" s="7" t="s">
        <v>4639</v>
      </c>
      <c r="E50" s="7"/>
      <c r="F50" s="6"/>
      <c r="G50" s="6" t="s">
        <v>4619</v>
      </c>
      <c r="H50" s="7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29">
        <v>10.0</v>
      </c>
      <c r="B51" s="6"/>
      <c r="C51" s="7" t="s">
        <v>4640</v>
      </c>
      <c r="D51" s="67" t="s">
        <v>4641</v>
      </c>
      <c r="E51" s="7"/>
      <c r="F51" s="6"/>
      <c r="G51" s="6" t="s">
        <v>4619</v>
      </c>
      <c r="H51" s="7" t="s">
        <v>4642</v>
      </c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29">
        <v>11.0</v>
      </c>
      <c r="B52" s="6"/>
      <c r="C52" s="7" t="s">
        <v>4643</v>
      </c>
      <c r="D52" s="67"/>
      <c r="E52" s="7"/>
      <c r="F52" s="6"/>
      <c r="G52" s="6" t="s">
        <v>4619</v>
      </c>
      <c r="H52" s="7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29">
        <v>12.0</v>
      </c>
      <c r="B53" s="6"/>
      <c r="C53" s="7" t="s">
        <v>3287</v>
      </c>
      <c r="D53" s="67" t="s">
        <v>4644</v>
      </c>
      <c r="E53" s="7"/>
      <c r="F53" s="6"/>
      <c r="G53" s="6" t="s">
        <v>4619</v>
      </c>
      <c r="H53" s="66" t="s">
        <v>4645</v>
      </c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29">
        <v>13.0</v>
      </c>
      <c r="B54" s="6"/>
      <c r="C54" s="6" t="s">
        <v>4646</v>
      </c>
      <c r="D54" s="6" t="s">
        <v>4647</v>
      </c>
      <c r="E54" s="6"/>
      <c r="F54" s="6"/>
      <c r="G54" s="6" t="s">
        <v>4619</v>
      </c>
      <c r="H54" s="6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29">
        <v>14.0</v>
      </c>
      <c r="B55" s="6" t="s">
        <v>4648</v>
      </c>
      <c r="C55" s="6" t="s">
        <v>4649</v>
      </c>
      <c r="D55" s="6" t="s">
        <v>4650</v>
      </c>
      <c r="E55" s="6"/>
      <c r="F55" s="6"/>
      <c r="G55" s="6" t="s">
        <v>4619</v>
      </c>
      <c r="H55" s="6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30">
        <v>15.0</v>
      </c>
      <c r="B56" s="107"/>
      <c r="C56" s="107" t="s">
        <v>4651</v>
      </c>
      <c r="D56" s="107" t="s">
        <v>4652</v>
      </c>
      <c r="E56" s="107"/>
      <c r="F56" s="107"/>
      <c r="G56" s="107" t="s">
        <v>4619</v>
      </c>
      <c r="H56" s="107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29">
        <v>16.0</v>
      </c>
      <c r="B57" s="83" t="s">
        <v>4615</v>
      </c>
      <c r="C57" s="83" t="s">
        <v>4653</v>
      </c>
      <c r="D57" s="84" t="s">
        <v>4654</v>
      </c>
      <c r="E57" s="431">
        <v>4.20702064576E11</v>
      </c>
      <c r="F57" s="6"/>
      <c r="G57" s="107" t="s">
        <v>4619</v>
      </c>
      <c r="H57" s="84" t="s">
        <v>4655</v>
      </c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324">
        <v>17.0</v>
      </c>
      <c r="B58" s="87" t="s">
        <v>4656</v>
      </c>
      <c r="C58" s="432" t="s">
        <v>4657</v>
      </c>
      <c r="D58" s="89" t="s">
        <v>4658</v>
      </c>
      <c r="E58" s="88" t="s">
        <v>4659</v>
      </c>
      <c r="F58" s="7"/>
      <c r="G58" s="105" t="s">
        <v>4619</v>
      </c>
      <c r="H58" s="224" t="s">
        <v>4660</v>
      </c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ht="15.75" customHeight="1">
      <c r="A59" s="34">
        <v>18.0</v>
      </c>
      <c r="B59" s="87" t="s">
        <v>4661</v>
      </c>
      <c r="C59" s="87" t="s">
        <v>4662</v>
      </c>
      <c r="D59" s="144" t="s">
        <v>4663</v>
      </c>
      <c r="E59" s="87" t="s">
        <v>4664</v>
      </c>
      <c r="F59" s="6"/>
      <c r="G59" s="18" t="s">
        <v>4619</v>
      </c>
      <c r="H59" s="19" t="s">
        <v>4665</v>
      </c>
      <c r="I59" s="25" t="s">
        <v>4666</v>
      </c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29"/>
      <c r="B60" s="6"/>
      <c r="C60" s="6"/>
      <c r="D60" s="6"/>
      <c r="E60" s="6"/>
      <c r="F60" s="6"/>
      <c r="G60" s="6"/>
      <c r="H60" s="6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55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55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29">
        <v>1.0</v>
      </c>
      <c r="B63" s="6" t="s">
        <v>4667</v>
      </c>
      <c r="C63" s="6" t="s">
        <v>4668</v>
      </c>
      <c r="D63" s="6" t="s">
        <v>4669</v>
      </c>
      <c r="E63" s="6" t="s">
        <v>4670</v>
      </c>
      <c r="F63" s="6"/>
      <c r="G63" s="6" t="s">
        <v>4671</v>
      </c>
      <c r="H63" s="6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29">
        <v>2.0</v>
      </c>
      <c r="B64" s="6" t="s">
        <v>4672</v>
      </c>
      <c r="C64" s="6" t="s">
        <v>259</v>
      </c>
      <c r="D64" s="6" t="s">
        <v>4673</v>
      </c>
      <c r="E64" s="6">
        <v>4.586954003E9</v>
      </c>
      <c r="F64" s="6"/>
      <c r="G64" s="6" t="s">
        <v>4671</v>
      </c>
      <c r="H64" s="6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29">
        <v>3.0</v>
      </c>
      <c r="B65" s="6" t="s">
        <v>4674</v>
      </c>
      <c r="C65" s="6" t="s">
        <v>4675</v>
      </c>
      <c r="D65" s="6" t="s">
        <v>4676</v>
      </c>
      <c r="E65" s="6">
        <v>4.520244677E9</v>
      </c>
      <c r="F65" s="6"/>
      <c r="G65" s="6" t="s">
        <v>4671</v>
      </c>
      <c r="H65" s="6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29">
        <v>4.0</v>
      </c>
      <c r="B66" s="6" t="s">
        <v>4677</v>
      </c>
      <c r="C66" s="6" t="s">
        <v>4678</v>
      </c>
      <c r="D66" s="6" t="s">
        <v>4679</v>
      </c>
      <c r="E66" s="6">
        <v>2.1698975E7</v>
      </c>
      <c r="F66" s="6"/>
      <c r="G66" s="6" t="s">
        <v>4671</v>
      </c>
      <c r="H66" s="6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29">
        <v>5.0</v>
      </c>
      <c r="B67" s="6" t="s">
        <v>4680</v>
      </c>
      <c r="C67" s="6" t="s">
        <v>4681</v>
      </c>
      <c r="D67" s="6" t="s">
        <v>4682</v>
      </c>
      <c r="E67" s="6">
        <v>2.660448E7</v>
      </c>
      <c r="F67" s="6"/>
      <c r="G67" s="6" t="s">
        <v>4671</v>
      </c>
      <c r="H67" s="6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29">
        <v>6.0</v>
      </c>
      <c r="B68" s="6" t="s">
        <v>4683</v>
      </c>
      <c r="C68" s="6" t="s">
        <v>4684</v>
      </c>
      <c r="D68" s="6" t="s">
        <v>4685</v>
      </c>
      <c r="E68" s="6" t="s">
        <v>4686</v>
      </c>
      <c r="F68" s="6"/>
      <c r="G68" s="6" t="s">
        <v>4671</v>
      </c>
      <c r="H68" s="6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29">
        <v>7.0</v>
      </c>
      <c r="B69" s="6" t="s">
        <v>4687</v>
      </c>
      <c r="C69" s="6" t="s">
        <v>4688</v>
      </c>
      <c r="D69" s="6" t="s">
        <v>4689</v>
      </c>
      <c r="E69" s="6">
        <v>2.7623717E7</v>
      </c>
      <c r="F69" s="6"/>
      <c r="G69" s="6" t="s">
        <v>4671</v>
      </c>
      <c r="H69" s="6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29">
        <v>8.0</v>
      </c>
      <c r="B70" s="7"/>
      <c r="C70" s="8" t="s">
        <v>4690</v>
      </c>
      <c r="D70" s="9" t="s">
        <v>4691</v>
      </c>
      <c r="E70" s="8">
        <v>2.2322001E7</v>
      </c>
      <c r="F70" s="7"/>
      <c r="G70" s="7" t="s">
        <v>4671</v>
      </c>
      <c r="H70" s="9" t="s">
        <v>4692</v>
      </c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29">
        <v>9.0</v>
      </c>
      <c r="B71" s="7"/>
      <c r="C71" s="8" t="s">
        <v>4693</v>
      </c>
      <c r="D71" s="9"/>
      <c r="E71" s="8"/>
      <c r="F71" s="7"/>
      <c r="G71" s="7" t="s">
        <v>4671</v>
      </c>
      <c r="H71" s="8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29">
        <v>10.0</v>
      </c>
      <c r="B72" s="7"/>
      <c r="C72" s="8" t="s">
        <v>4694</v>
      </c>
      <c r="D72" s="8"/>
      <c r="E72" s="8"/>
      <c r="F72" s="7"/>
      <c r="G72" s="7" t="s">
        <v>4671</v>
      </c>
      <c r="H72" s="8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29">
        <v>11.0</v>
      </c>
      <c r="B73" s="7"/>
      <c r="C73" s="8" t="s">
        <v>4695</v>
      </c>
      <c r="D73" s="8"/>
      <c r="E73" s="8"/>
      <c r="F73" s="7"/>
      <c r="G73" s="7" t="s">
        <v>4671</v>
      </c>
      <c r="H73" s="9" t="s">
        <v>4696</v>
      </c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30">
        <v>12.0</v>
      </c>
      <c r="B74" s="105"/>
      <c r="C74" s="105" t="s">
        <v>4697</v>
      </c>
      <c r="D74" s="105" t="s">
        <v>4698</v>
      </c>
      <c r="E74" s="105"/>
      <c r="F74" s="105"/>
      <c r="G74" s="105" t="s">
        <v>4671</v>
      </c>
      <c r="H74" s="105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29">
        <v>13.0</v>
      </c>
      <c r="B75" s="7"/>
      <c r="C75" s="140" t="s">
        <v>4699</v>
      </c>
      <c r="D75" s="121" t="s">
        <v>4700</v>
      </c>
      <c r="E75" s="433">
        <v>4.520553312E9</v>
      </c>
      <c r="F75" s="7"/>
      <c r="G75" s="105" t="s">
        <v>4671</v>
      </c>
      <c r="H75" s="140" t="s">
        <v>4701</v>
      </c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29">
        <v>14.0</v>
      </c>
      <c r="B76" s="7" t="s">
        <v>4702</v>
      </c>
      <c r="C76" s="7" t="s">
        <v>4703</v>
      </c>
      <c r="D76" s="121" t="s">
        <v>4704</v>
      </c>
      <c r="E76" s="219">
        <f>46702811123</f>
        <v>46702811123</v>
      </c>
      <c r="F76" s="7"/>
      <c r="G76" s="7" t="s">
        <v>4671</v>
      </c>
      <c r="H76" s="7" t="s">
        <v>4705</v>
      </c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3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55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55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29">
        <v>1.0</v>
      </c>
      <c r="B80" s="64" t="s">
        <v>4706</v>
      </c>
      <c r="C80" s="64" t="s">
        <v>4707</v>
      </c>
      <c r="D80" s="64" t="s">
        <v>4708</v>
      </c>
      <c r="E80" s="64">
        <v>3.8975242222E10</v>
      </c>
      <c r="F80" s="64"/>
      <c r="G80" s="64" t="s">
        <v>4709</v>
      </c>
      <c r="H80" s="64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</row>
    <row r="81" ht="15.75" customHeight="1">
      <c r="A81" s="29">
        <v>2.0</v>
      </c>
      <c r="B81" s="64" t="s">
        <v>4710</v>
      </c>
      <c r="C81" s="64" t="s">
        <v>4711</v>
      </c>
      <c r="D81" s="64" t="s">
        <v>4712</v>
      </c>
      <c r="E81" s="64">
        <v>6.937263738E9</v>
      </c>
      <c r="F81" s="64"/>
      <c r="G81" s="64" t="s">
        <v>4709</v>
      </c>
      <c r="H81" s="64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</row>
    <row r="82" ht="15.75" customHeight="1">
      <c r="A82" s="29">
        <v>3.0</v>
      </c>
      <c r="B82" s="64"/>
      <c r="C82" s="53" t="s">
        <v>4713</v>
      </c>
      <c r="D82" s="63"/>
      <c r="E82" s="64"/>
      <c r="F82" s="64"/>
      <c r="G82" s="64" t="s">
        <v>4709</v>
      </c>
      <c r="H82" s="63" t="s">
        <v>4714</v>
      </c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</row>
    <row r="83" ht="15.75" customHeight="1">
      <c r="A83" s="29">
        <v>4.0</v>
      </c>
      <c r="B83" s="64"/>
      <c r="C83" s="53" t="s">
        <v>4715</v>
      </c>
      <c r="D83" s="63" t="s">
        <v>4716</v>
      </c>
      <c r="E83" s="64"/>
      <c r="F83" s="64"/>
      <c r="G83" s="64" t="s">
        <v>4709</v>
      </c>
      <c r="H83" s="63" t="s">
        <v>4717</v>
      </c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</row>
    <row r="84" ht="15.75" customHeight="1">
      <c r="A84" s="29">
        <v>5.0</v>
      </c>
      <c r="B84" s="64"/>
      <c r="C84" s="53" t="s">
        <v>4718</v>
      </c>
      <c r="D84" s="53" t="s">
        <v>4719</v>
      </c>
      <c r="E84" s="64"/>
      <c r="F84" s="64"/>
      <c r="G84" s="64" t="s">
        <v>4709</v>
      </c>
      <c r="H84" s="63" t="s">
        <v>4720</v>
      </c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</row>
    <row r="85" ht="15.75" customHeight="1">
      <c r="A85" s="29">
        <v>6.0</v>
      </c>
      <c r="B85" s="64"/>
      <c r="C85" s="53" t="s">
        <v>4721</v>
      </c>
      <c r="D85" s="53" t="s">
        <v>4722</v>
      </c>
      <c r="E85" s="64"/>
      <c r="F85" s="64"/>
      <c r="G85" s="64" t="s">
        <v>4709</v>
      </c>
      <c r="H85" s="63" t="s">
        <v>4723</v>
      </c>
      <c r="I85" s="435"/>
      <c r="J85" s="435"/>
      <c r="K85" s="435"/>
      <c r="L85" s="435"/>
      <c r="M85" s="435"/>
      <c r="N85" s="435"/>
      <c r="O85" s="435"/>
      <c r="P85" s="435"/>
      <c r="Q85" s="435"/>
      <c r="R85" s="435"/>
      <c r="S85" s="435"/>
      <c r="T85" s="435"/>
      <c r="U85" s="435"/>
      <c r="V85" s="435"/>
      <c r="W85" s="435"/>
      <c r="X85" s="435"/>
      <c r="Y85" s="435"/>
      <c r="Z85" s="435"/>
    </row>
    <row r="86" ht="15.75" customHeight="1">
      <c r="A86" s="36">
        <v>7.0</v>
      </c>
      <c r="B86" s="436" t="s">
        <v>4724</v>
      </c>
      <c r="C86" s="437" t="s">
        <v>4725</v>
      </c>
      <c r="D86" s="437" t="s">
        <v>4726</v>
      </c>
      <c r="E86" s="438">
        <v>7.27871418E8</v>
      </c>
      <c r="F86" s="40"/>
      <c r="G86" s="41" t="s">
        <v>4709</v>
      </c>
      <c r="H86" s="42" t="s">
        <v>4727</v>
      </c>
      <c r="I86" s="437" t="s">
        <v>4728</v>
      </c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</row>
    <row r="87" ht="15.75" customHeight="1">
      <c r="A87" s="410">
        <v>8.0</v>
      </c>
      <c r="B87" s="26" t="s">
        <v>4729</v>
      </c>
      <c r="C87" s="26" t="s">
        <v>4730</v>
      </c>
      <c r="D87" s="60" t="s">
        <v>4731</v>
      </c>
      <c r="E87" s="439" t="s">
        <v>4732</v>
      </c>
      <c r="F87" s="4"/>
      <c r="G87" s="25" t="s">
        <v>4709</v>
      </c>
      <c r="H87" s="62" t="s">
        <v>4733</v>
      </c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10">
        <v>9.0</v>
      </c>
      <c r="B88" s="26" t="s">
        <v>4734</v>
      </c>
      <c r="C88" s="26" t="s">
        <v>4735</v>
      </c>
      <c r="D88" s="25" t="s">
        <v>4736</v>
      </c>
      <c r="E88" s="61" t="s">
        <v>4737</v>
      </c>
      <c r="F88" s="4"/>
      <c r="G88" s="25" t="s">
        <v>4709</v>
      </c>
      <c r="H88" s="62" t="s">
        <v>4738</v>
      </c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13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29">
        <v>1.0</v>
      </c>
      <c r="B90" s="6" t="s">
        <v>4739</v>
      </c>
      <c r="C90" s="6" t="s">
        <v>4740</v>
      </c>
      <c r="D90" s="6" t="s">
        <v>4741</v>
      </c>
      <c r="E90" s="6">
        <v>3.6707086451E10</v>
      </c>
      <c r="F90" s="6"/>
      <c r="G90" s="6" t="s">
        <v>4742</v>
      </c>
      <c r="H90" s="6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29">
        <v>2.0</v>
      </c>
      <c r="B91" s="6" t="s">
        <v>4743</v>
      </c>
      <c r="C91" s="6" t="s">
        <v>4744</v>
      </c>
      <c r="D91" s="6" t="s">
        <v>4745</v>
      </c>
      <c r="E91" s="6" t="s">
        <v>4746</v>
      </c>
      <c r="F91" s="6"/>
      <c r="G91" s="6" t="s">
        <v>4742</v>
      </c>
      <c r="H91" s="6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29">
        <v>3.0</v>
      </c>
      <c r="B92" s="6"/>
      <c r="C92" s="6" t="s">
        <v>4747</v>
      </c>
      <c r="D92" s="6" t="s">
        <v>4748</v>
      </c>
      <c r="E92" s="6">
        <v>3.6306265752E10</v>
      </c>
      <c r="F92" s="6"/>
      <c r="G92" s="6" t="s">
        <v>4742</v>
      </c>
      <c r="H92" s="6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29">
        <v>4.0</v>
      </c>
      <c r="B93" s="6" t="s">
        <v>4749</v>
      </c>
      <c r="C93" s="6" t="s">
        <v>4750</v>
      </c>
      <c r="D93" s="6" t="s">
        <v>4751</v>
      </c>
      <c r="E93" s="6">
        <v>3.657836735E9</v>
      </c>
      <c r="F93" s="6"/>
      <c r="G93" s="6" t="s">
        <v>4742</v>
      </c>
      <c r="H93" s="6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29">
        <v>5.0</v>
      </c>
      <c r="B94" s="6" t="s">
        <v>4752</v>
      </c>
      <c r="C94" s="6" t="s">
        <v>4753</v>
      </c>
      <c r="D94" s="6" t="s">
        <v>4754</v>
      </c>
      <c r="E94" s="6">
        <v>3.02042468E8</v>
      </c>
      <c r="F94" s="6"/>
      <c r="G94" s="6" t="s">
        <v>4742</v>
      </c>
      <c r="H94" s="6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29">
        <v>6.0</v>
      </c>
      <c r="B95" s="6" t="s">
        <v>4755</v>
      </c>
      <c r="C95" s="6" t="s">
        <v>4756</v>
      </c>
      <c r="D95" s="6" t="s">
        <v>4757</v>
      </c>
      <c r="E95" s="6">
        <v>3.6703923184E10</v>
      </c>
      <c r="F95" s="6"/>
      <c r="G95" s="6" t="s">
        <v>4742</v>
      </c>
      <c r="H95" s="6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29">
        <v>7.0</v>
      </c>
      <c r="B96" s="64" t="s">
        <v>4758</v>
      </c>
      <c r="C96" s="64" t="s">
        <v>4759</v>
      </c>
      <c r="D96" s="64" t="s">
        <v>4760</v>
      </c>
      <c r="E96" s="64">
        <v>3.6707720193E10</v>
      </c>
      <c r="F96" s="64"/>
      <c r="G96" s="6" t="s">
        <v>4742</v>
      </c>
      <c r="H96" s="6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29">
        <v>8.0</v>
      </c>
      <c r="B97" s="64"/>
      <c r="C97" s="8" t="s">
        <v>4761</v>
      </c>
      <c r="D97" s="8" t="s">
        <v>4762</v>
      </c>
      <c r="E97" s="64"/>
      <c r="F97" s="64"/>
      <c r="G97" s="6" t="s">
        <v>4742</v>
      </c>
      <c r="H97" s="9" t="s">
        <v>4763</v>
      </c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29">
        <v>9.0</v>
      </c>
      <c r="B98" s="64"/>
      <c r="C98" s="8" t="s">
        <v>4764</v>
      </c>
      <c r="D98" s="8"/>
      <c r="E98" s="64"/>
      <c r="F98" s="64"/>
      <c r="G98" s="6" t="s">
        <v>4742</v>
      </c>
      <c r="H98" s="8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29">
        <v>10.0</v>
      </c>
      <c r="B99" s="64" t="s">
        <v>4765</v>
      </c>
      <c r="C99" s="64" t="s">
        <v>4766</v>
      </c>
      <c r="D99" s="64" t="s">
        <v>4767</v>
      </c>
      <c r="E99" s="64"/>
      <c r="F99" s="64"/>
      <c r="G99" s="6" t="s">
        <v>4742</v>
      </c>
      <c r="H99" s="6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29">
        <v>11.0</v>
      </c>
      <c r="B100" s="64"/>
      <c r="C100" s="33" t="s">
        <v>4768</v>
      </c>
      <c r="D100" s="440" t="s">
        <v>4769</v>
      </c>
      <c r="E100" s="33">
        <f>36309736493</f>
        <v>36309736493</v>
      </c>
      <c r="F100" s="64"/>
      <c r="G100" s="6" t="s">
        <v>4742</v>
      </c>
      <c r="H100" s="6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34">
        <v>12.0</v>
      </c>
      <c r="B101" s="436" t="s">
        <v>4770</v>
      </c>
      <c r="C101" s="48" t="s">
        <v>4771</v>
      </c>
      <c r="D101" s="441" t="s">
        <v>4772</v>
      </c>
      <c r="E101" s="126" t="s">
        <v>4773</v>
      </c>
      <c r="F101" s="64"/>
      <c r="G101" s="176" t="s">
        <v>4742</v>
      </c>
      <c r="H101" s="19" t="s">
        <v>4774</v>
      </c>
      <c r="I101" s="126" t="s">
        <v>4775</v>
      </c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5.75" customHeight="1">
      <c r="A102" s="34">
        <v>13.0</v>
      </c>
      <c r="B102" s="17" t="s">
        <v>4776</v>
      </c>
      <c r="C102" s="17" t="s">
        <v>4777</v>
      </c>
      <c r="D102" s="232" t="s">
        <v>4778</v>
      </c>
      <c r="E102" s="232" t="s">
        <v>4779</v>
      </c>
      <c r="F102" s="64"/>
      <c r="G102" s="176" t="s">
        <v>4742</v>
      </c>
      <c r="H102" s="19" t="s">
        <v>4780</v>
      </c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42">
        <v>14.0</v>
      </c>
      <c r="B103" s="14"/>
      <c r="C103" s="14"/>
      <c r="D103" s="14"/>
      <c r="E103" s="14"/>
      <c r="F103" s="14"/>
      <c r="G103" s="1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13"/>
      <c r="B104" s="414"/>
      <c r="C104" s="414"/>
      <c r="D104" s="414"/>
      <c r="E104" s="414"/>
      <c r="F104" s="414"/>
      <c r="G104" s="41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29">
        <v>1.0</v>
      </c>
      <c r="B105" s="6" t="s">
        <v>4249</v>
      </c>
      <c r="C105" s="6" t="s">
        <v>4781</v>
      </c>
      <c r="D105" s="6" t="s">
        <v>4782</v>
      </c>
      <c r="E105" s="6">
        <v>3.548921208E9</v>
      </c>
      <c r="F105" s="6"/>
      <c r="G105" s="6" t="s">
        <v>4783</v>
      </c>
      <c r="H105" s="6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55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55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29">
        <v>1.0</v>
      </c>
      <c r="B108" s="6"/>
      <c r="C108" s="6" t="s">
        <v>4784</v>
      </c>
      <c r="D108" s="6" t="s">
        <v>4785</v>
      </c>
      <c r="E108" s="6">
        <v>6.53197975E8</v>
      </c>
      <c r="F108" s="6"/>
      <c r="G108" s="6" t="s">
        <v>4786</v>
      </c>
      <c r="H108" s="6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29">
        <v>2.0</v>
      </c>
      <c r="B109" s="6" t="s">
        <v>4787</v>
      </c>
      <c r="C109" s="6" t="s">
        <v>4788</v>
      </c>
      <c r="D109" s="6" t="s">
        <v>4789</v>
      </c>
      <c r="E109" s="6">
        <v>3.1613903112E10</v>
      </c>
      <c r="F109" s="6"/>
      <c r="G109" s="6" t="s">
        <v>4786</v>
      </c>
      <c r="H109" s="6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29">
        <v>3.0</v>
      </c>
      <c r="B110" s="6" t="s">
        <v>4790</v>
      </c>
      <c r="C110" s="6" t="s">
        <v>4791</v>
      </c>
      <c r="D110" s="6" t="s">
        <v>4792</v>
      </c>
      <c r="E110" s="6" t="s">
        <v>4793</v>
      </c>
      <c r="F110" s="6"/>
      <c r="G110" s="6" t="s">
        <v>4786</v>
      </c>
      <c r="H110" s="6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29">
        <v>4.0</v>
      </c>
      <c r="B111" s="6"/>
      <c r="C111" s="6" t="s">
        <v>4794</v>
      </c>
      <c r="D111" s="6" t="s">
        <v>4795</v>
      </c>
      <c r="E111" s="6"/>
      <c r="F111" s="6"/>
      <c r="G111" s="6" t="s">
        <v>4786</v>
      </c>
      <c r="H111" s="6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29">
        <v>5.0</v>
      </c>
      <c r="B112" s="6"/>
      <c r="C112" s="6" t="s">
        <v>4796</v>
      </c>
      <c r="D112" s="6" t="s">
        <v>4797</v>
      </c>
      <c r="E112" s="6"/>
      <c r="F112" s="6"/>
      <c r="G112" s="6" t="s">
        <v>4786</v>
      </c>
      <c r="H112" s="6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29">
        <v>6.0</v>
      </c>
      <c r="B113" s="6"/>
      <c r="C113" s="6" t="s">
        <v>4798</v>
      </c>
      <c r="D113" s="6" t="s">
        <v>4799</v>
      </c>
      <c r="E113" s="6"/>
      <c r="F113" s="6"/>
      <c r="G113" s="6" t="s">
        <v>4786</v>
      </c>
      <c r="H113" s="6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29">
        <v>7.0</v>
      </c>
      <c r="B114" s="6"/>
      <c r="C114" s="7" t="s">
        <v>4800</v>
      </c>
      <c r="D114" s="67" t="s">
        <v>4801</v>
      </c>
      <c r="E114" s="6"/>
      <c r="F114" s="6"/>
      <c r="G114" s="6" t="s">
        <v>4786</v>
      </c>
      <c r="H114" s="66" t="s">
        <v>4802</v>
      </c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29">
        <v>8.0</v>
      </c>
      <c r="B115" s="6"/>
      <c r="C115" s="7" t="s">
        <v>4803</v>
      </c>
      <c r="D115" s="67" t="s">
        <v>4804</v>
      </c>
      <c r="E115" s="6"/>
      <c r="F115" s="6"/>
      <c r="G115" s="6" t="s">
        <v>4786</v>
      </c>
      <c r="H115" s="66" t="s">
        <v>4805</v>
      </c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29">
        <v>9.0</v>
      </c>
      <c r="B116" s="6"/>
      <c r="C116" s="7" t="s">
        <v>3219</v>
      </c>
      <c r="D116" s="67"/>
      <c r="E116" s="6"/>
      <c r="F116" s="6"/>
      <c r="G116" s="6" t="s">
        <v>4786</v>
      </c>
      <c r="H116" s="7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29">
        <v>10.0</v>
      </c>
      <c r="B117" s="6"/>
      <c r="C117" s="7" t="s">
        <v>4806</v>
      </c>
      <c r="D117" s="7" t="s">
        <v>4807</v>
      </c>
      <c r="E117" s="6"/>
      <c r="F117" s="6"/>
      <c r="G117" s="6" t="s">
        <v>4786</v>
      </c>
      <c r="H117" s="66" t="s">
        <v>4808</v>
      </c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29">
        <v>11.0</v>
      </c>
      <c r="B118" s="6"/>
      <c r="C118" s="7" t="s">
        <v>4809</v>
      </c>
      <c r="D118" s="7" t="s">
        <v>4810</v>
      </c>
      <c r="E118" s="6"/>
      <c r="F118" s="6"/>
      <c r="G118" s="6" t="s">
        <v>4786</v>
      </c>
      <c r="H118" s="66" t="s">
        <v>4811</v>
      </c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29">
        <v>12.0</v>
      </c>
      <c r="B119" s="6"/>
      <c r="C119" s="7"/>
      <c r="D119" s="7" t="s">
        <v>4812</v>
      </c>
      <c r="E119" s="6"/>
      <c r="F119" s="6"/>
      <c r="G119" s="6" t="s">
        <v>4786</v>
      </c>
      <c r="H119" s="66" t="s">
        <v>4813</v>
      </c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29">
        <v>13.0</v>
      </c>
      <c r="B120" s="6"/>
      <c r="C120" s="7" t="s">
        <v>4814</v>
      </c>
      <c r="D120" s="7" t="s">
        <v>4815</v>
      </c>
      <c r="E120" s="6"/>
      <c r="F120" s="6"/>
      <c r="G120" s="6" t="s">
        <v>4786</v>
      </c>
      <c r="H120" s="7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29">
        <v>14.0</v>
      </c>
      <c r="B121" s="6"/>
      <c r="C121" s="7" t="s">
        <v>4816</v>
      </c>
      <c r="D121" s="7" t="s">
        <v>4817</v>
      </c>
      <c r="E121" s="6"/>
      <c r="F121" s="6"/>
      <c r="G121" s="6" t="s">
        <v>4786</v>
      </c>
      <c r="H121" s="7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29">
        <v>15.0</v>
      </c>
      <c r="B122" s="6" t="s">
        <v>4818</v>
      </c>
      <c r="C122" s="6" t="s">
        <v>4819</v>
      </c>
      <c r="D122" s="6" t="s">
        <v>4820</v>
      </c>
      <c r="E122" s="6"/>
      <c r="F122" s="6"/>
      <c r="G122" s="6" t="s">
        <v>4786</v>
      </c>
      <c r="H122" s="6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29">
        <v>16.0</v>
      </c>
      <c r="B123" s="6" t="s">
        <v>4821</v>
      </c>
      <c r="C123" s="6"/>
      <c r="D123" s="6" t="s">
        <v>3853</v>
      </c>
      <c r="E123" s="6"/>
      <c r="F123" s="6"/>
      <c r="G123" s="6" t="s">
        <v>4786</v>
      </c>
      <c r="H123" s="6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34">
        <v>17.0</v>
      </c>
      <c r="B124" s="18" t="s">
        <v>4822</v>
      </c>
      <c r="C124" s="18" t="s">
        <v>4823</v>
      </c>
      <c r="D124" s="18" t="s">
        <v>4824</v>
      </c>
      <c r="E124" s="18" t="s">
        <v>4825</v>
      </c>
      <c r="F124" s="6"/>
      <c r="G124" s="18" t="s">
        <v>4786</v>
      </c>
      <c r="H124" s="19" t="s">
        <v>4826</v>
      </c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10">
        <v>18.0</v>
      </c>
      <c r="B125" s="87" t="s">
        <v>4827</v>
      </c>
      <c r="C125" s="87" t="s">
        <v>4828</v>
      </c>
      <c r="D125" s="388" t="s">
        <v>4829</v>
      </c>
      <c r="E125" s="87" t="s">
        <v>4830</v>
      </c>
      <c r="F125" s="4"/>
      <c r="G125" s="25" t="s">
        <v>4786</v>
      </c>
      <c r="H125" s="62" t="s">
        <v>4831</v>
      </c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13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29">
        <v>1.0</v>
      </c>
      <c r="B127" s="6"/>
      <c r="C127" s="6" t="s">
        <v>4832</v>
      </c>
      <c r="D127" s="6" t="s">
        <v>4833</v>
      </c>
      <c r="E127" s="6">
        <v>2.74932612E8</v>
      </c>
      <c r="F127" s="6"/>
      <c r="G127" s="6" t="s">
        <v>4834</v>
      </c>
      <c r="H127" s="6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29">
        <v>2.0</v>
      </c>
      <c r="B128" s="6" t="s">
        <v>4835</v>
      </c>
      <c r="C128" s="6" t="s">
        <v>4836</v>
      </c>
      <c r="D128" s="6" t="s">
        <v>4837</v>
      </c>
      <c r="E128" s="6">
        <v>6.421818558E9</v>
      </c>
      <c r="F128" s="6"/>
      <c r="G128" s="6" t="s">
        <v>4834</v>
      </c>
      <c r="H128" s="6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29">
        <v>3.0</v>
      </c>
      <c r="B129" s="6"/>
      <c r="C129" s="6" t="s">
        <v>4838</v>
      </c>
      <c r="D129" s="6" t="s">
        <v>4839</v>
      </c>
      <c r="E129" s="6">
        <v>6.4276488488E10</v>
      </c>
      <c r="F129" s="6"/>
      <c r="G129" s="6" t="s">
        <v>4834</v>
      </c>
      <c r="H129" s="6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29">
        <v>4.0</v>
      </c>
      <c r="B130" s="6"/>
      <c r="C130" s="6" t="s">
        <v>4840</v>
      </c>
      <c r="D130" s="6" t="s">
        <v>4841</v>
      </c>
      <c r="E130" s="6">
        <v>2.10372961E8</v>
      </c>
      <c r="F130" s="6"/>
      <c r="G130" s="6" t="s">
        <v>4834</v>
      </c>
      <c r="H130" s="6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29">
        <v>5.0</v>
      </c>
      <c r="B131" s="443"/>
      <c r="C131" s="219" t="s">
        <v>128</v>
      </c>
      <c r="D131" s="444" t="s">
        <v>4842</v>
      </c>
      <c r="E131" s="443"/>
      <c r="F131" s="443"/>
      <c r="G131" s="443" t="s">
        <v>4834</v>
      </c>
      <c r="H131" s="444" t="s">
        <v>4843</v>
      </c>
      <c r="I131" s="445"/>
      <c r="J131" s="445"/>
      <c r="K131" s="445"/>
      <c r="L131" s="445"/>
      <c r="M131" s="445"/>
      <c r="N131" s="445"/>
      <c r="O131" s="445"/>
      <c r="P131" s="445"/>
      <c r="Q131" s="445"/>
      <c r="R131" s="445"/>
      <c r="S131" s="445"/>
      <c r="T131" s="445"/>
      <c r="U131" s="445"/>
      <c r="V131" s="445"/>
      <c r="W131" s="445"/>
      <c r="X131" s="445"/>
      <c r="Y131" s="445"/>
      <c r="Z131" s="445"/>
    </row>
    <row r="132" ht="15.75" customHeight="1">
      <c r="A132" s="29">
        <v>6.0</v>
      </c>
      <c r="B132" s="446"/>
      <c r="C132" s="122" t="s">
        <v>4844</v>
      </c>
      <c r="D132" s="122" t="s">
        <v>4845</v>
      </c>
      <c r="E132" s="447"/>
      <c r="F132" s="446"/>
      <c r="G132" s="443" t="s">
        <v>4834</v>
      </c>
      <c r="H132" s="6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327">
        <v>7.0</v>
      </c>
      <c r="B133" s="26" t="s">
        <v>4846</v>
      </c>
      <c r="C133" s="26" t="s">
        <v>4847</v>
      </c>
      <c r="D133" s="60" t="s">
        <v>4848</v>
      </c>
      <c r="E133" s="448" t="s">
        <v>4849</v>
      </c>
      <c r="F133" s="449"/>
      <c r="G133" s="450" t="s">
        <v>4834</v>
      </c>
      <c r="H133" s="62" t="s">
        <v>4850</v>
      </c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55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29">
        <v>1.0</v>
      </c>
      <c r="B135" s="6" t="s">
        <v>4851</v>
      </c>
      <c r="C135" s="6" t="s">
        <v>4852</v>
      </c>
      <c r="D135" s="6" t="s">
        <v>4853</v>
      </c>
      <c r="E135" s="6">
        <v>4.792605459E9</v>
      </c>
      <c r="F135" s="6"/>
      <c r="G135" s="6" t="s">
        <v>4854</v>
      </c>
      <c r="H135" s="6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29">
        <v>2.0</v>
      </c>
      <c r="B136" s="6"/>
      <c r="C136" s="6" t="s">
        <v>4855</v>
      </c>
      <c r="D136" s="6" t="s">
        <v>4856</v>
      </c>
      <c r="E136" s="6"/>
      <c r="F136" s="6"/>
      <c r="G136" s="6" t="s">
        <v>4854</v>
      </c>
      <c r="H136" s="6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29">
        <v>3.0</v>
      </c>
      <c r="B137" s="6"/>
      <c r="C137" s="6" t="s">
        <v>4857</v>
      </c>
      <c r="D137" s="6" t="s">
        <v>4858</v>
      </c>
      <c r="E137" s="6">
        <v>9.4364292E7</v>
      </c>
      <c r="F137" s="6"/>
      <c r="G137" s="6" t="s">
        <v>4854</v>
      </c>
      <c r="H137" s="6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29">
        <v>4.0</v>
      </c>
      <c r="B138" s="6"/>
      <c r="C138" s="6" t="s">
        <v>4859</v>
      </c>
      <c r="D138" s="6" t="s">
        <v>4860</v>
      </c>
      <c r="E138" s="6">
        <v>9.7470196E7</v>
      </c>
      <c r="F138" s="6"/>
      <c r="G138" s="6" t="s">
        <v>4854</v>
      </c>
      <c r="H138" s="6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29">
        <v>5.0</v>
      </c>
      <c r="B139" s="6" t="s">
        <v>4861</v>
      </c>
      <c r="C139" s="6" t="s">
        <v>4862</v>
      </c>
      <c r="D139" s="6" t="s">
        <v>4863</v>
      </c>
      <c r="E139" s="6"/>
      <c r="F139" s="6"/>
      <c r="G139" s="6" t="s">
        <v>4854</v>
      </c>
      <c r="H139" s="6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29">
        <v>6.0</v>
      </c>
      <c r="B140" s="6"/>
      <c r="C140" s="6" t="s">
        <v>4864</v>
      </c>
      <c r="D140" s="6" t="s">
        <v>4865</v>
      </c>
      <c r="E140" s="6">
        <v>9.5787408E7</v>
      </c>
      <c r="F140" s="6"/>
      <c r="G140" s="6" t="s">
        <v>4854</v>
      </c>
      <c r="H140" s="6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29">
        <v>7.0</v>
      </c>
      <c r="B141" s="6"/>
      <c r="C141" s="6" t="s">
        <v>4866</v>
      </c>
      <c r="D141" s="6" t="s">
        <v>4867</v>
      </c>
      <c r="E141" s="6">
        <v>4.798214732E9</v>
      </c>
      <c r="F141" s="6"/>
      <c r="G141" s="6" t="s">
        <v>4854</v>
      </c>
      <c r="H141" s="6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29">
        <v>8.0</v>
      </c>
      <c r="B142" s="6"/>
      <c r="C142" s="122" t="s">
        <v>4868</v>
      </c>
      <c r="D142" s="122" t="s">
        <v>4869</v>
      </c>
      <c r="E142" s="6"/>
      <c r="F142" s="6"/>
      <c r="G142" s="6" t="s">
        <v>4854</v>
      </c>
      <c r="H142" s="121" t="s">
        <v>4870</v>
      </c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29">
        <v>9.0</v>
      </c>
      <c r="B143" s="6"/>
      <c r="C143" s="122" t="s">
        <v>4871</v>
      </c>
      <c r="D143" s="122" t="s">
        <v>4872</v>
      </c>
      <c r="E143" s="6"/>
      <c r="F143" s="6"/>
      <c r="G143" s="6" t="s">
        <v>4854</v>
      </c>
      <c r="H143" s="399" t="s">
        <v>4873</v>
      </c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29">
        <v>10.0</v>
      </c>
      <c r="B144" s="6"/>
      <c r="C144" s="122"/>
      <c r="D144" s="145" t="s">
        <v>4874</v>
      </c>
      <c r="E144" s="6"/>
      <c r="F144" s="6"/>
      <c r="G144" s="6" t="s">
        <v>4854</v>
      </c>
      <c r="H144" s="399" t="s">
        <v>4875</v>
      </c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29">
        <v>11.0</v>
      </c>
      <c r="B145" s="6"/>
      <c r="C145" s="6" t="s">
        <v>4876</v>
      </c>
      <c r="D145" s="6" t="s">
        <v>4877</v>
      </c>
      <c r="E145" s="6"/>
      <c r="F145" s="6"/>
      <c r="G145" s="6" t="s">
        <v>4854</v>
      </c>
      <c r="H145" s="6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29">
        <v>12.0</v>
      </c>
      <c r="B146" s="6"/>
      <c r="C146" s="6" t="s">
        <v>4878</v>
      </c>
      <c r="D146" s="6" t="s">
        <v>4879</v>
      </c>
      <c r="E146" s="6"/>
      <c r="F146" s="6"/>
      <c r="G146" s="6" t="s">
        <v>4854</v>
      </c>
      <c r="H146" s="6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29">
        <v>13.0</v>
      </c>
      <c r="B147" s="6"/>
      <c r="C147" s="6" t="s">
        <v>4880</v>
      </c>
      <c r="D147" s="6" t="s">
        <v>4881</v>
      </c>
      <c r="E147" s="6"/>
      <c r="F147" s="6"/>
      <c r="G147" s="6" t="s">
        <v>4854</v>
      </c>
      <c r="H147" s="6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29">
        <v>14.0</v>
      </c>
      <c r="B148" s="6"/>
      <c r="C148" s="6" t="s">
        <v>4882</v>
      </c>
      <c r="D148" s="6" t="s">
        <v>4883</v>
      </c>
      <c r="E148" s="6"/>
      <c r="F148" s="6"/>
      <c r="G148" s="6" t="s">
        <v>4854</v>
      </c>
      <c r="H148" s="6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29">
        <v>15.0</v>
      </c>
      <c r="B149" s="6"/>
      <c r="C149" s="6" t="s">
        <v>4884</v>
      </c>
      <c r="D149" s="6" t="s">
        <v>4885</v>
      </c>
      <c r="E149" s="6"/>
      <c r="F149" s="6"/>
      <c r="G149" s="6" t="s">
        <v>4854</v>
      </c>
      <c r="H149" s="6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55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55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29">
        <v>1.0</v>
      </c>
      <c r="B152" s="6" t="s">
        <v>4886</v>
      </c>
      <c r="C152" s="6" t="s">
        <v>4887</v>
      </c>
      <c r="D152" s="6" t="s">
        <v>4888</v>
      </c>
      <c r="E152" s="6"/>
      <c r="F152" s="236"/>
      <c r="G152" s="6" t="s">
        <v>4889</v>
      </c>
      <c r="H152" s="6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29">
        <v>2.0</v>
      </c>
      <c r="B153" s="6"/>
      <c r="C153" s="6" t="s">
        <v>4890</v>
      </c>
      <c r="D153" s="6" t="s">
        <v>4891</v>
      </c>
      <c r="E153" s="6">
        <v>3.51916604613E11</v>
      </c>
      <c r="F153" s="6"/>
      <c r="G153" s="6" t="s">
        <v>4889</v>
      </c>
      <c r="H153" s="6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29">
        <v>3.0</v>
      </c>
      <c r="B154" s="6" t="s">
        <v>4892</v>
      </c>
      <c r="C154" s="6" t="s">
        <v>4893</v>
      </c>
      <c r="D154" s="6" t="s">
        <v>4894</v>
      </c>
      <c r="E154" s="6" t="s">
        <v>4895</v>
      </c>
      <c r="F154" s="6"/>
      <c r="G154" s="6" t="s">
        <v>4889</v>
      </c>
      <c r="H154" s="6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29">
        <v>4.0</v>
      </c>
      <c r="B155" s="6"/>
      <c r="C155" s="6" t="s">
        <v>4896</v>
      </c>
      <c r="D155" s="6" t="s">
        <v>4897</v>
      </c>
      <c r="E155" s="6">
        <v>9.67874971E8</v>
      </c>
      <c r="F155" s="6"/>
      <c r="G155" s="6" t="s">
        <v>4889</v>
      </c>
      <c r="H155" s="6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29">
        <v>5.0</v>
      </c>
      <c r="B156" s="6" t="s">
        <v>4886</v>
      </c>
      <c r="C156" s="6"/>
      <c r="D156" s="6" t="s">
        <v>4888</v>
      </c>
      <c r="E156" s="6" t="s">
        <v>4898</v>
      </c>
      <c r="F156" s="236"/>
      <c r="G156" s="6" t="s">
        <v>4889</v>
      </c>
      <c r="H156" s="6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29">
        <v>6.0</v>
      </c>
      <c r="B157" s="6"/>
      <c r="C157" s="7" t="s">
        <v>4899</v>
      </c>
      <c r="D157" s="63" t="s">
        <v>4894</v>
      </c>
      <c r="E157" s="6"/>
      <c r="F157" s="236"/>
      <c r="G157" s="6" t="s">
        <v>4889</v>
      </c>
      <c r="H157" s="67" t="s">
        <v>4900</v>
      </c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29">
        <v>7.0</v>
      </c>
      <c r="B158" s="6"/>
      <c r="C158" s="7" t="s">
        <v>4901</v>
      </c>
      <c r="D158" s="53" t="s">
        <v>4902</v>
      </c>
      <c r="E158" s="6"/>
      <c r="F158" s="236"/>
      <c r="G158" s="6" t="s">
        <v>4889</v>
      </c>
      <c r="H158" s="67" t="s">
        <v>4903</v>
      </c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29">
        <v>8.0</v>
      </c>
      <c r="B159" s="6"/>
      <c r="C159" s="7" t="s">
        <v>3193</v>
      </c>
      <c r="D159" s="53" t="s">
        <v>4904</v>
      </c>
      <c r="E159" s="6"/>
      <c r="F159" s="236"/>
      <c r="G159" s="6" t="s">
        <v>4889</v>
      </c>
      <c r="H159" s="67" t="s">
        <v>4905</v>
      </c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29">
        <v>9.0</v>
      </c>
      <c r="B160" s="6"/>
      <c r="C160" s="7" t="s">
        <v>4906</v>
      </c>
      <c r="D160" s="7" t="s">
        <v>4907</v>
      </c>
      <c r="E160" s="6"/>
      <c r="F160" s="236"/>
      <c r="G160" s="6" t="s">
        <v>4889</v>
      </c>
      <c r="H160" s="67" t="s">
        <v>4908</v>
      </c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29">
        <v>10.0</v>
      </c>
      <c r="B161" s="6" t="s">
        <v>4909</v>
      </c>
      <c r="C161" s="6" t="s">
        <v>4910</v>
      </c>
      <c r="D161" s="6" t="s">
        <v>4911</v>
      </c>
      <c r="E161" s="6">
        <v>9.63858262E8</v>
      </c>
      <c r="F161" s="13" t="s">
        <v>5</v>
      </c>
      <c r="G161" s="6" t="s">
        <v>4889</v>
      </c>
      <c r="H161" s="6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29">
        <v>11.0</v>
      </c>
      <c r="B162" s="6" t="s">
        <v>4912</v>
      </c>
      <c r="C162" s="451" t="s">
        <v>4913</v>
      </c>
      <c r="D162" s="6" t="s">
        <v>4914</v>
      </c>
      <c r="E162" s="6">
        <v>2.55911114E8</v>
      </c>
      <c r="F162" s="13" t="s">
        <v>5</v>
      </c>
      <c r="G162" s="6" t="s">
        <v>4889</v>
      </c>
      <c r="H162" s="6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29">
        <v>12.0</v>
      </c>
      <c r="B163" s="6"/>
      <c r="C163" s="6" t="s">
        <v>4913</v>
      </c>
      <c r="D163" s="6" t="s">
        <v>4915</v>
      </c>
      <c r="E163" s="6"/>
      <c r="F163" s="236"/>
      <c r="G163" s="6" t="s">
        <v>4889</v>
      </c>
      <c r="H163" s="6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29">
        <v>13.0</v>
      </c>
      <c r="B164" s="6"/>
      <c r="C164" s="6" t="s">
        <v>4896</v>
      </c>
      <c r="D164" s="6" t="s">
        <v>4916</v>
      </c>
      <c r="E164" s="6"/>
      <c r="F164" s="236"/>
      <c r="G164" s="6" t="s">
        <v>4889</v>
      </c>
      <c r="H164" s="6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29">
        <v>14.0</v>
      </c>
      <c r="B165" s="6" t="s">
        <v>4917</v>
      </c>
      <c r="C165" s="6" t="s">
        <v>4918</v>
      </c>
      <c r="D165" s="6" t="s">
        <v>4919</v>
      </c>
      <c r="E165" s="6"/>
      <c r="F165" s="236"/>
      <c r="G165" s="6" t="s">
        <v>4889</v>
      </c>
      <c r="H165" s="6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06">
        <v>15.0</v>
      </c>
      <c r="B166" s="87" t="s">
        <v>4920</v>
      </c>
      <c r="C166" s="87" t="s">
        <v>4921</v>
      </c>
      <c r="D166" s="60" t="s">
        <v>4922</v>
      </c>
      <c r="E166" s="87" t="s">
        <v>4923</v>
      </c>
      <c r="F166" s="452"/>
      <c r="G166" s="25" t="s">
        <v>4889</v>
      </c>
      <c r="H166" s="62" t="s">
        <v>4924</v>
      </c>
      <c r="I166" s="25" t="s">
        <v>4925</v>
      </c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55"/>
      <c r="B167" s="4"/>
      <c r="C167" s="4"/>
      <c r="D167" s="4"/>
      <c r="E167" s="4"/>
      <c r="F167" s="452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29">
        <v>1.0</v>
      </c>
      <c r="B168" s="6" t="s">
        <v>4926</v>
      </c>
      <c r="C168" s="6" t="s">
        <v>4927</v>
      </c>
      <c r="D168" s="6" t="s">
        <v>4928</v>
      </c>
      <c r="E168" s="6">
        <v>4.917696306982E12</v>
      </c>
      <c r="F168" s="236"/>
      <c r="G168" s="6" t="s">
        <v>4929</v>
      </c>
      <c r="H168" s="6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29">
        <v>2.0</v>
      </c>
      <c r="B169" s="6"/>
      <c r="C169" s="6" t="s">
        <v>4930</v>
      </c>
      <c r="D169" s="6" t="s">
        <v>4931</v>
      </c>
      <c r="E169" s="6">
        <v>6.3517913E7</v>
      </c>
      <c r="F169" s="236"/>
      <c r="G169" s="6" t="s">
        <v>4929</v>
      </c>
      <c r="H169" s="6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29">
        <v>3.0</v>
      </c>
      <c r="B170" s="6" t="s">
        <v>4932</v>
      </c>
      <c r="C170" s="6" t="s">
        <v>4933</v>
      </c>
      <c r="D170" s="6" t="s">
        <v>4934</v>
      </c>
      <c r="E170" s="6">
        <v>3.81668770023E11</v>
      </c>
      <c r="F170" s="236"/>
      <c r="G170" s="6" t="s">
        <v>4929</v>
      </c>
      <c r="H170" s="6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29">
        <v>4.0</v>
      </c>
      <c r="B171" s="6" t="s">
        <v>4935</v>
      </c>
      <c r="C171" s="6" t="s">
        <v>4936</v>
      </c>
      <c r="D171" s="6" t="s">
        <v>4937</v>
      </c>
      <c r="E171" s="6">
        <v>3.81628888666E11</v>
      </c>
      <c r="F171" s="236"/>
      <c r="G171" s="6" t="s">
        <v>4929</v>
      </c>
      <c r="H171" s="6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29">
        <v>5.0</v>
      </c>
      <c r="B172" s="6"/>
      <c r="C172" s="6" t="s">
        <v>4938</v>
      </c>
      <c r="D172" s="6" t="s">
        <v>4939</v>
      </c>
      <c r="E172" s="6">
        <v>6.3429733E7</v>
      </c>
      <c r="F172" s="236"/>
      <c r="G172" s="6" t="s">
        <v>4929</v>
      </c>
      <c r="H172" s="6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29">
        <v>6.0</v>
      </c>
      <c r="B173" s="6"/>
      <c r="C173" s="6" t="s">
        <v>4940</v>
      </c>
      <c r="D173" s="6" t="s">
        <v>4941</v>
      </c>
      <c r="E173" s="6">
        <v>3.81641072599E11</v>
      </c>
      <c r="F173" s="236"/>
      <c r="G173" s="6" t="s">
        <v>4929</v>
      </c>
      <c r="H173" s="6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29">
        <v>7.0</v>
      </c>
      <c r="B174" s="6" t="s">
        <v>4942</v>
      </c>
      <c r="C174" s="6" t="s">
        <v>4943</v>
      </c>
      <c r="D174" s="6" t="s">
        <v>4944</v>
      </c>
      <c r="E174" s="6">
        <v>3.8163777437E11</v>
      </c>
      <c r="F174" s="236"/>
      <c r="G174" s="6" t="s">
        <v>4929</v>
      </c>
      <c r="H174" s="6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29">
        <v>8.0</v>
      </c>
      <c r="B175" s="6" t="s">
        <v>4945</v>
      </c>
      <c r="C175" s="6" t="s">
        <v>4946</v>
      </c>
      <c r="D175" s="6" t="s">
        <v>4947</v>
      </c>
      <c r="E175" s="6" t="s">
        <v>4948</v>
      </c>
      <c r="F175" s="236"/>
      <c r="G175" s="6" t="s">
        <v>4929</v>
      </c>
      <c r="H175" s="6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29">
        <v>9.0</v>
      </c>
      <c r="B176" s="6"/>
      <c r="C176" s="7" t="s">
        <v>4949</v>
      </c>
      <c r="D176" s="67" t="s">
        <v>4950</v>
      </c>
      <c r="E176" s="7">
        <v>3.81603453535E11</v>
      </c>
      <c r="F176" s="236"/>
      <c r="G176" s="6" t="s">
        <v>4929</v>
      </c>
      <c r="H176" s="67" t="s">
        <v>4951</v>
      </c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29">
        <v>10.0</v>
      </c>
      <c r="B177" s="6"/>
      <c r="C177" s="7" t="s">
        <v>4952</v>
      </c>
      <c r="D177" s="53" t="s">
        <v>4953</v>
      </c>
      <c r="E177" s="7"/>
      <c r="F177" s="236"/>
      <c r="G177" s="6" t="s">
        <v>4929</v>
      </c>
      <c r="H177" s="67" t="s">
        <v>4954</v>
      </c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29">
        <v>11.0</v>
      </c>
      <c r="B178" s="6"/>
      <c r="C178" s="7" t="s">
        <v>4955</v>
      </c>
      <c r="D178" s="7" t="s">
        <v>4956</v>
      </c>
      <c r="E178" s="7"/>
      <c r="F178" s="236"/>
      <c r="G178" s="6" t="s">
        <v>4929</v>
      </c>
      <c r="H178" s="67" t="s">
        <v>4957</v>
      </c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29">
        <v>12.0</v>
      </c>
      <c r="B179" s="6" t="s">
        <v>4958</v>
      </c>
      <c r="C179" s="6" t="s">
        <v>4959</v>
      </c>
      <c r="D179" s="6" t="s">
        <v>4960</v>
      </c>
      <c r="E179" s="6">
        <v>3.81648274017E11</v>
      </c>
      <c r="F179" s="70" t="s">
        <v>5</v>
      </c>
      <c r="G179" s="6" t="s">
        <v>4929</v>
      </c>
      <c r="H179" s="6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29">
        <v>13.0</v>
      </c>
      <c r="B180" s="6" t="s">
        <v>4961</v>
      </c>
      <c r="C180" s="6" t="s">
        <v>4962</v>
      </c>
      <c r="D180" s="6" t="s">
        <v>4963</v>
      </c>
      <c r="E180" s="6"/>
      <c r="F180" s="236"/>
      <c r="G180" s="6" t="s">
        <v>4929</v>
      </c>
      <c r="H180" s="6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394">
        <v>14.0</v>
      </c>
      <c r="B181" s="88" t="s">
        <v>4964</v>
      </c>
      <c r="C181" s="87" t="s">
        <v>4965</v>
      </c>
      <c r="D181" s="144" t="s">
        <v>4966</v>
      </c>
      <c r="E181" s="144" t="s">
        <v>4967</v>
      </c>
      <c r="F181" s="12"/>
      <c r="G181" s="88" t="s">
        <v>4929</v>
      </c>
      <c r="H181" s="89" t="s">
        <v>4968</v>
      </c>
      <c r="I181" s="144" t="s">
        <v>4969</v>
      </c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ht="15.75" customHeight="1">
      <c r="A182" s="55"/>
      <c r="B182" s="4"/>
      <c r="C182" s="4"/>
      <c r="D182" s="4"/>
      <c r="E182" s="4"/>
      <c r="F182" s="452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29">
        <v>1.0</v>
      </c>
      <c r="B183" s="6"/>
      <c r="C183" s="6" t="s">
        <v>4970</v>
      </c>
      <c r="D183" s="6" t="s">
        <v>4971</v>
      </c>
      <c r="E183" s="6">
        <v>3.4602056282E10</v>
      </c>
      <c r="F183" s="236"/>
      <c r="G183" s="6" t="s">
        <v>4972</v>
      </c>
      <c r="H183" s="6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29">
        <v>2.0</v>
      </c>
      <c r="B184" s="6" t="s">
        <v>4973</v>
      </c>
      <c r="C184" s="6" t="s">
        <v>4974</v>
      </c>
      <c r="D184" s="6" t="s">
        <v>4975</v>
      </c>
      <c r="E184" s="6">
        <v>3.4656191377E10</v>
      </c>
      <c r="F184" s="236"/>
      <c r="G184" s="6" t="s">
        <v>4972</v>
      </c>
      <c r="H184" s="6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29">
        <v>3.0</v>
      </c>
      <c r="B185" s="6" t="s">
        <v>4976</v>
      </c>
      <c r="C185" s="6" t="s">
        <v>4977</v>
      </c>
      <c r="D185" s="6" t="s">
        <v>4978</v>
      </c>
      <c r="E185" s="6"/>
      <c r="F185" s="6"/>
      <c r="G185" s="6" t="s">
        <v>4972</v>
      </c>
      <c r="H185" s="6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29">
        <v>4.0</v>
      </c>
      <c r="B186" s="6" t="s">
        <v>4979</v>
      </c>
      <c r="C186" s="6" t="s">
        <v>4980</v>
      </c>
      <c r="D186" s="6" t="s">
        <v>4981</v>
      </c>
      <c r="E186" s="6">
        <v>3.4657922168E10</v>
      </c>
      <c r="F186" s="6"/>
      <c r="G186" s="6" t="s">
        <v>4972</v>
      </c>
      <c r="H186" s="6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29">
        <v>5.0</v>
      </c>
      <c r="B187" s="6" t="s">
        <v>4982</v>
      </c>
      <c r="C187" s="453" t="s">
        <v>4983</v>
      </c>
      <c r="D187" s="6" t="s">
        <v>4984</v>
      </c>
      <c r="E187" s="6">
        <v>6.3703417E8</v>
      </c>
      <c r="F187" s="6"/>
      <c r="G187" s="6" t="s">
        <v>4972</v>
      </c>
      <c r="H187" s="6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29">
        <v>6.0</v>
      </c>
      <c r="B188" s="6" t="s">
        <v>4985</v>
      </c>
      <c r="C188" s="6" t="s">
        <v>4986</v>
      </c>
      <c r="D188" s="6" t="s">
        <v>4987</v>
      </c>
      <c r="E188" s="6" t="s">
        <v>4988</v>
      </c>
      <c r="F188" s="6"/>
      <c r="G188" s="6" t="s">
        <v>4972</v>
      </c>
      <c r="H188" s="6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29">
        <v>7.0</v>
      </c>
      <c r="B189" s="6"/>
      <c r="C189" s="6" t="s">
        <v>4989</v>
      </c>
      <c r="D189" s="6" t="s">
        <v>4990</v>
      </c>
      <c r="E189" s="6" t="s">
        <v>4991</v>
      </c>
      <c r="F189" s="6"/>
      <c r="G189" s="6" t="s">
        <v>4972</v>
      </c>
      <c r="H189" s="6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29">
        <v>8.0</v>
      </c>
      <c r="B190" s="6"/>
      <c r="C190" s="7" t="s">
        <v>4992</v>
      </c>
      <c r="D190" s="67" t="s">
        <v>4993</v>
      </c>
      <c r="E190" s="6"/>
      <c r="F190" s="6"/>
      <c r="G190" s="6" t="s">
        <v>4972</v>
      </c>
      <c r="H190" s="9" t="s">
        <v>4994</v>
      </c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29">
        <v>9.0</v>
      </c>
      <c r="B191" s="6"/>
      <c r="C191" s="7" t="s">
        <v>4995</v>
      </c>
      <c r="D191" s="7"/>
      <c r="E191" s="6"/>
      <c r="F191" s="6"/>
      <c r="G191" s="6" t="s">
        <v>4972</v>
      </c>
      <c r="H191" s="8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29">
        <v>10.0</v>
      </c>
      <c r="B192" s="6"/>
      <c r="C192" s="7" t="s">
        <v>4996</v>
      </c>
      <c r="D192" s="67" t="s">
        <v>4997</v>
      </c>
      <c r="E192" s="6"/>
      <c r="F192" s="6"/>
      <c r="G192" s="6" t="s">
        <v>4972</v>
      </c>
      <c r="H192" s="8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29">
        <v>11.0</v>
      </c>
      <c r="B193" s="6"/>
      <c r="C193" s="7" t="s">
        <v>4995</v>
      </c>
      <c r="D193" s="7"/>
      <c r="E193" s="6"/>
      <c r="F193" s="6"/>
      <c r="G193" s="6" t="s">
        <v>4972</v>
      </c>
      <c r="H193" s="8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29">
        <v>12.0</v>
      </c>
      <c r="B194" s="6"/>
      <c r="C194" s="7" t="s">
        <v>4998</v>
      </c>
      <c r="D194" s="67" t="s">
        <v>4999</v>
      </c>
      <c r="E194" s="6"/>
      <c r="F194" s="6"/>
      <c r="G194" s="6" t="s">
        <v>4972</v>
      </c>
      <c r="H194" s="8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29">
        <v>13.0</v>
      </c>
      <c r="B195" s="6"/>
      <c r="C195" s="7" t="s">
        <v>5000</v>
      </c>
      <c r="D195" s="7" t="s">
        <v>5001</v>
      </c>
      <c r="E195" s="6"/>
      <c r="F195" s="6"/>
      <c r="G195" s="6" t="s">
        <v>4972</v>
      </c>
      <c r="H195" s="8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29">
        <v>14.0</v>
      </c>
      <c r="B196" s="6"/>
      <c r="C196" s="7" t="s">
        <v>5002</v>
      </c>
      <c r="D196" s="67" t="s">
        <v>5003</v>
      </c>
      <c r="E196" s="6"/>
      <c r="F196" s="6"/>
      <c r="G196" s="6" t="s">
        <v>4972</v>
      </c>
      <c r="H196" s="8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29">
        <v>15.0</v>
      </c>
      <c r="B197" s="6"/>
      <c r="C197" s="7" t="s">
        <v>5004</v>
      </c>
      <c r="D197" s="7" t="s">
        <v>5005</v>
      </c>
      <c r="E197" s="6"/>
      <c r="F197" s="6"/>
      <c r="G197" s="6" t="s">
        <v>4972</v>
      </c>
      <c r="H197" s="8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29">
        <v>16.0</v>
      </c>
      <c r="B198" s="6"/>
      <c r="C198" s="7" t="s">
        <v>5006</v>
      </c>
      <c r="D198" s="67" t="s">
        <v>5007</v>
      </c>
      <c r="E198" s="6"/>
      <c r="F198" s="6"/>
      <c r="G198" s="6" t="s">
        <v>4972</v>
      </c>
      <c r="H198" s="54" t="s">
        <v>5008</v>
      </c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29">
        <v>17.0</v>
      </c>
      <c r="B199" s="6"/>
      <c r="C199" s="7" t="s">
        <v>5009</v>
      </c>
      <c r="D199" s="7" t="s">
        <v>5010</v>
      </c>
      <c r="E199" s="6"/>
      <c r="F199" s="6"/>
      <c r="G199" s="6" t="s">
        <v>4972</v>
      </c>
      <c r="H199" s="54" t="s">
        <v>5011</v>
      </c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29">
        <v>18.0</v>
      </c>
      <c r="B200" s="6" t="s">
        <v>5012</v>
      </c>
      <c r="C200" s="6" t="s">
        <v>5013</v>
      </c>
      <c r="D200" s="6" t="s">
        <v>5014</v>
      </c>
      <c r="E200" s="6" t="s">
        <v>5015</v>
      </c>
      <c r="F200" s="13" t="s">
        <v>5</v>
      </c>
      <c r="G200" s="6" t="s">
        <v>4972</v>
      </c>
      <c r="H200" s="6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29">
        <v>19.0</v>
      </c>
      <c r="B201" s="6" t="s">
        <v>5016</v>
      </c>
      <c r="C201" s="6" t="s">
        <v>5017</v>
      </c>
      <c r="D201" s="6" t="s">
        <v>5018</v>
      </c>
      <c r="E201" s="6"/>
      <c r="F201" s="6"/>
      <c r="G201" s="6" t="s">
        <v>4972</v>
      </c>
      <c r="H201" s="6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29">
        <v>20.0</v>
      </c>
      <c r="B202" s="107" t="s">
        <v>5019</v>
      </c>
      <c r="C202" s="107" t="s">
        <v>5020</v>
      </c>
      <c r="D202" s="107" t="s">
        <v>5021</v>
      </c>
      <c r="E202" s="107"/>
      <c r="F202" s="107"/>
      <c r="G202" s="107" t="s">
        <v>4972</v>
      </c>
      <c r="H202" s="107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132">
        <v>21.0</v>
      </c>
      <c r="B203" s="6" t="s">
        <v>5022</v>
      </c>
      <c r="C203" s="6" t="s">
        <v>5023</v>
      </c>
      <c r="D203" s="6" t="s">
        <v>5024</v>
      </c>
      <c r="E203" s="6"/>
      <c r="F203" s="6"/>
      <c r="G203" s="6" t="s">
        <v>4972</v>
      </c>
      <c r="H203" s="6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137">
        <v>22.0</v>
      </c>
      <c r="B204" s="6" t="s">
        <v>5025</v>
      </c>
      <c r="C204" s="80" t="s">
        <v>5026</v>
      </c>
      <c r="D204" s="81" t="s">
        <v>5027</v>
      </c>
      <c r="E204" s="6">
        <v>3.4616494902E10</v>
      </c>
      <c r="F204" s="6"/>
      <c r="G204" s="6" t="s">
        <v>4972</v>
      </c>
      <c r="H204" s="6" t="s">
        <v>5028</v>
      </c>
      <c r="I204" s="4" t="s">
        <v>218</v>
      </c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34">
        <v>23.0</v>
      </c>
      <c r="B205" s="18" t="s">
        <v>5029</v>
      </c>
      <c r="C205" s="18" t="s">
        <v>5030</v>
      </c>
      <c r="D205" s="18" t="s">
        <v>5031</v>
      </c>
      <c r="E205" s="18" t="s">
        <v>5032</v>
      </c>
      <c r="F205" s="6"/>
      <c r="G205" s="18" t="s">
        <v>4972</v>
      </c>
      <c r="H205" s="19" t="s">
        <v>5033</v>
      </c>
      <c r="I205" s="25" t="s">
        <v>5034</v>
      </c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34">
        <v>24.0</v>
      </c>
      <c r="B206" s="18" t="s">
        <v>5035</v>
      </c>
      <c r="C206" s="18" t="s">
        <v>5036</v>
      </c>
      <c r="D206" s="18" t="s">
        <v>5037</v>
      </c>
      <c r="E206" s="18" t="s">
        <v>5038</v>
      </c>
      <c r="F206" s="6"/>
      <c r="G206" s="18" t="s">
        <v>4972</v>
      </c>
      <c r="H206" s="19" t="s">
        <v>5039</v>
      </c>
      <c r="I206" s="25" t="s">
        <v>5040</v>
      </c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10">
        <v>25.0</v>
      </c>
      <c r="B207" s="87" t="s">
        <v>5041</v>
      </c>
      <c r="C207" s="88" t="s">
        <v>3381</v>
      </c>
      <c r="D207" s="388" t="s">
        <v>5042</v>
      </c>
      <c r="E207" s="454" t="s">
        <v>5043</v>
      </c>
      <c r="F207" s="4"/>
      <c r="G207" s="25" t="s">
        <v>4972</v>
      </c>
      <c r="H207" s="62" t="s">
        <v>5044</v>
      </c>
      <c r="I207" s="25" t="s">
        <v>5045</v>
      </c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13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29">
        <v>1.0</v>
      </c>
      <c r="B209" s="6"/>
      <c r="C209" s="6" t="s">
        <v>151</v>
      </c>
      <c r="D209" s="6" t="s">
        <v>152</v>
      </c>
      <c r="E209" s="6">
        <v>4.41988402414E11</v>
      </c>
      <c r="F209" s="6"/>
      <c r="G209" s="6" t="s">
        <v>5046</v>
      </c>
      <c r="H209" s="6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58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58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158">
        <v>1.0</v>
      </c>
      <c r="B212" s="6"/>
      <c r="C212" s="6" t="s">
        <v>5047</v>
      </c>
      <c r="D212" s="6" t="s">
        <v>5048</v>
      </c>
      <c r="E212" s="6">
        <v>4.1227791004E10</v>
      </c>
      <c r="F212" s="6"/>
      <c r="G212" s="6" t="s">
        <v>5049</v>
      </c>
      <c r="H212" s="6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158">
        <v>2.0</v>
      </c>
      <c r="B213" s="6"/>
      <c r="C213" s="6" t="s">
        <v>5050</v>
      </c>
      <c r="D213" s="6"/>
      <c r="E213" s="6">
        <v>4.1714668082E10</v>
      </c>
      <c r="F213" s="6"/>
      <c r="G213" s="6" t="s">
        <v>5049</v>
      </c>
      <c r="H213" s="6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158">
        <v>3.0</v>
      </c>
      <c r="B214" s="6"/>
      <c r="C214" s="6" t="s">
        <v>5051</v>
      </c>
      <c r="D214" s="6" t="s">
        <v>5052</v>
      </c>
      <c r="E214" s="6" t="s">
        <v>5053</v>
      </c>
      <c r="F214" s="6"/>
      <c r="G214" s="6" t="s">
        <v>5049</v>
      </c>
      <c r="H214" s="6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158">
        <v>4.0</v>
      </c>
      <c r="B215" s="6"/>
      <c r="C215" s="8" t="s">
        <v>1255</v>
      </c>
      <c r="D215" s="240" t="s">
        <v>5054</v>
      </c>
      <c r="E215" s="6"/>
      <c r="F215" s="6"/>
      <c r="G215" s="6"/>
      <c r="H215" s="54" t="s">
        <v>5055</v>
      </c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58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58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158">
        <v>1.0</v>
      </c>
      <c r="B218" s="6"/>
      <c r="C218" s="6" t="s">
        <v>5056</v>
      </c>
      <c r="D218" s="6" t="s">
        <v>5057</v>
      </c>
      <c r="E218" s="6"/>
      <c r="F218" s="6"/>
      <c r="G218" s="6" t="s">
        <v>5058</v>
      </c>
      <c r="H218" s="6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158">
        <v>2.0</v>
      </c>
      <c r="B219" s="6"/>
      <c r="C219" s="6" t="s">
        <v>5059</v>
      </c>
      <c r="D219" s="6" t="s">
        <v>5060</v>
      </c>
      <c r="E219" s="6">
        <v>4.0357514E7</v>
      </c>
      <c r="F219" s="6"/>
      <c r="G219" s="6" t="s">
        <v>5058</v>
      </c>
      <c r="H219" s="6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158">
        <v>3.0</v>
      </c>
      <c r="B220" s="6"/>
      <c r="C220" s="7" t="s">
        <v>5061</v>
      </c>
      <c r="D220" s="63" t="s">
        <v>5062</v>
      </c>
      <c r="E220" s="7">
        <v>4.1450096E7</v>
      </c>
      <c r="F220" s="6"/>
      <c r="G220" s="6" t="s">
        <v>5058</v>
      </c>
      <c r="H220" s="67" t="s">
        <v>5063</v>
      </c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158">
        <v>4.0</v>
      </c>
      <c r="B221" s="6"/>
      <c r="C221" s="7" t="s">
        <v>5064</v>
      </c>
      <c r="D221" s="67" t="s">
        <v>5065</v>
      </c>
      <c r="E221" s="6"/>
      <c r="F221" s="6"/>
      <c r="G221" s="6" t="s">
        <v>5058</v>
      </c>
      <c r="H221" s="67" t="s">
        <v>5066</v>
      </c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158">
        <v>5.0</v>
      </c>
      <c r="B222" s="6"/>
      <c r="C222" s="7" t="s">
        <v>5061</v>
      </c>
      <c r="D222" s="7" t="s">
        <v>5067</v>
      </c>
      <c r="E222" s="6"/>
      <c r="F222" s="6"/>
      <c r="G222" s="6" t="s">
        <v>5058</v>
      </c>
      <c r="H222" s="67" t="s">
        <v>5068</v>
      </c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158">
        <v>6.0</v>
      </c>
      <c r="B223" s="6" t="s">
        <v>5069</v>
      </c>
      <c r="C223" s="6" t="s">
        <v>5070</v>
      </c>
      <c r="D223" s="6" t="s">
        <v>5071</v>
      </c>
      <c r="E223" s="6"/>
      <c r="F223" s="6"/>
      <c r="G223" s="6" t="s">
        <v>5058</v>
      </c>
      <c r="H223" s="6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158">
        <v>7.0</v>
      </c>
      <c r="B224" s="6"/>
      <c r="C224" s="6" t="s">
        <v>5072</v>
      </c>
      <c r="D224" s="6" t="s">
        <v>5073</v>
      </c>
      <c r="E224" s="6"/>
      <c r="F224" s="6"/>
      <c r="G224" s="6" t="s">
        <v>5058</v>
      </c>
      <c r="H224" s="6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55">
        <v>8.0</v>
      </c>
      <c r="B225" s="107"/>
      <c r="C225" s="107"/>
      <c r="D225" s="107" t="s">
        <v>5074</v>
      </c>
      <c r="E225" s="107"/>
      <c r="F225" s="107"/>
      <c r="G225" s="107" t="s">
        <v>5058</v>
      </c>
      <c r="H225" s="107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158">
        <v>9.0</v>
      </c>
      <c r="B226" s="456" t="s">
        <v>5075</v>
      </c>
      <c r="C226" s="456" t="s">
        <v>5076</v>
      </c>
      <c r="D226" s="457" t="s">
        <v>5077</v>
      </c>
      <c r="E226" s="458">
        <v>3.8641992501E10</v>
      </c>
      <c r="F226" s="6"/>
      <c r="G226" s="107" t="s">
        <v>5058</v>
      </c>
      <c r="H226" s="6"/>
      <c r="I226" s="459" t="s">
        <v>5078</v>
      </c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5.75" customHeight="1">
      <c r="A227" s="460">
        <v>10.0</v>
      </c>
      <c r="B227" s="87" t="s">
        <v>5079</v>
      </c>
      <c r="C227" s="87" t="s">
        <v>5080</v>
      </c>
      <c r="D227" s="461" t="s">
        <v>5081</v>
      </c>
      <c r="E227" s="144" t="s">
        <v>5082</v>
      </c>
      <c r="F227" s="4"/>
      <c r="G227" s="25" t="s">
        <v>5058</v>
      </c>
      <c r="H227" s="62" t="s">
        <v>5083</v>
      </c>
      <c r="I227" s="25" t="s">
        <v>5084</v>
      </c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58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158">
        <v>1.0</v>
      </c>
      <c r="B229" s="6"/>
      <c r="C229" s="6" t="s">
        <v>5085</v>
      </c>
      <c r="D229" s="6" t="s">
        <v>5086</v>
      </c>
      <c r="E229" s="6">
        <v>4.21918486025E11</v>
      </c>
      <c r="F229" s="6"/>
      <c r="G229" s="6" t="s">
        <v>5087</v>
      </c>
      <c r="H229" s="6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158">
        <v>2.0</v>
      </c>
      <c r="B230" s="6" t="s">
        <v>5088</v>
      </c>
      <c r="C230" s="6" t="s">
        <v>5089</v>
      </c>
      <c r="D230" s="6" t="s">
        <v>5090</v>
      </c>
      <c r="E230" s="6">
        <v>4.21903636277E11</v>
      </c>
      <c r="F230" s="6"/>
      <c r="G230" s="6" t="s">
        <v>5087</v>
      </c>
      <c r="H230" s="6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158">
        <v>3.0</v>
      </c>
      <c r="B231" s="6" t="s">
        <v>5091</v>
      </c>
      <c r="C231" s="6" t="s">
        <v>5092</v>
      </c>
      <c r="D231" s="6" t="s">
        <v>5093</v>
      </c>
      <c r="E231" s="6">
        <v>4.21948428621E11</v>
      </c>
      <c r="F231" s="6"/>
      <c r="G231" s="6" t="s">
        <v>5087</v>
      </c>
      <c r="H231" s="6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5">
        <v>4.0</v>
      </c>
      <c r="B232" s="8"/>
      <c r="C232" s="8" t="s">
        <v>5094</v>
      </c>
      <c r="D232" s="240" t="s">
        <v>5095</v>
      </c>
      <c r="E232" s="54"/>
      <c r="F232" s="8"/>
      <c r="G232" s="6" t="s">
        <v>5087</v>
      </c>
      <c r="H232" s="54" t="s">
        <v>5096</v>
      </c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5">
        <v>5.0</v>
      </c>
      <c r="B233" s="6" t="s">
        <v>5097</v>
      </c>
      <c r="C233" s="6" t="s">
        <v>5098</v>
      </c>
      <c r="D233" s="6" t="s">
        <v>5099</v>
      </c>
      <c r="E233" s="6"/>
      <c r="F233" s="6"/>
      <c r="G233" s="6" t="s">
        <v>5087</v>
      </c>
      <c r="H233" s="6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58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58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158">
        <v>1.0</v>
      </c>
      <c r="B236" s="6" t="s">
        <v>5100</v>
      </c>
      <c r="C236" s="6" t="s">
        <v>5101</v>
      </c>
      <c r="D236" s="6" t="s">
        <v>5102</v>
      </c>
      <c r="E236" s="6">
        <v>9.02127894163E11</v>
      </c>
      <c r="F236" s="6"/>
      <c r="G236" s="6" t="s">
        <v>5103</v>
      </c>
      <c r="H236" s="6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158">
        <v>2.0</v>
      </c>
      <c r="B237" s="6" t="s">
        <v>5104</v>
      </c>
      <c r="C237" s="6" t="s">
        <v>5105</v>
      </c>
      <c r="D237" s="6" t="s">
        <v>5106</v>
      </c>
      <c r="E237" s="6">
        <v>5.528695138E9</v>
      </c>
      <c r="F237" s="6"/>
      <c r="G237" s="6" t="s">
        <v>5103</v>
      </c>
      <c r="H237" s="6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158">
        <v>3.0</v>
      </c>
      <c r="B238" s="6" t="s">
        <v>5107</v>
      </c>
      <c r="C238" s="6" t="s">
        <v>5108</v>
      </c>
      <c r="D238" s="6" t="s">
        <v>5109</v>
      </c>
      <c r="E238" s="6" t="s">
        <v>5110</v>
      </c>
      <c r="F238" s="13" t="s">
        <v>5</v>
      </c>
      <c r="G238" s="6" t="s">
        <v>5103</v>
      </c>
      <c r="H238" s="6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158">
        <v>4.0</v>
      </c>
      <c r="B239" s="6" t="s">
        <v>5111</v>
      </c>
      <c r="C239" s="6" t="s">
        <v>5112</v>
      </c>
      <c r="D239" s="6" t="s">
        <v>5113</v>
      </c>
      <c r="E239" s="6">
        <v>9.02127108754E11</v>
      </c>
      <c r="F239" s="13" t="s">
        <v>5</v>
      </c>
      <c r="G239" s="6" t="s">
        <v>5103</v>
      </c>
      <c r="H239" s="6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158">
        <v>5.0</v>
      </c>
      <c r="B240" s="6"/>
      <c r="C240" s="6"/>
      <c r="D240" s="6" t="s">
        <v>5114</v>
      </c>
      <c r="E240" s="6"/>
      <c r="F240" s="6"/>
      <c r="G240" s="6" t="s">
        <v>5103</v>
      </c>
      <c r="H240" s="6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58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58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158">
        <v>1.0</v>
      </c>
      <c r="B243" s="6" t="s">
        <v>5115</v>
      </c>
      <c r="C243" s="6" t="s">
        <v>5116</v>
      </c>
      <c r="D243" s="6" t="s">
        <v>5117</v>
      </c>
      <c r="E243" s="6">
        <v>3.806344341E11</v>
      </c>
      <c r="F243" s="6"/>
      <c r="G243" s="6" t="s">
        <v>5118</v>
      </c>
      <c r="H243" s="6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158">
        <v>2.0</v>
      </c>
      <c r="B244" s="6"/>
      <c r="C244" s="6" t="s">
        <v>5119</v>
      </c>
      <c r="D244" s="6" t="s">
        <v>5120</v>
      </c>
      <c r="E244" s="6">
        <v>3.80503274906E11</v>
      </c>
      <c r="F244" s="6"/>
      <c r="G244" s="6" t="s">
        <v>5118</v>
      </c>
      <c r="H244" s="6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158">
        <v>3.0</v>
      </c>
      <c r="B245" s="6"/>
      <c r="C245" s="6" t="s">
        <v>5121</v>
      </c>
      <c r="D245" s="6" t="s">
        <v>5122</v>
      </c>
      <c r="E245" s="6">
        <v>6.75009128E8</v>
      </c>
      <c r="F245" s="6"/>
      <c r="G245" s="6" t="s">
        <v>5118</v>
      </c>
      <c r="H245" s="6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158">
        <v>4.0</v>
      </c>
      <c r="B246" s="6"/>
      <c r="C246" s="6" t="s">
        <v>5123</v>
      </c>
      <c r="D246" s="6" t="s">
        <v>5124</v>
      </c>
      <c r="E246" s="6">
        <v>3.80676569288E11</v>
      </c>
      <c r="F246" s="6"/>
      <c r="G246" s="6" t="s">
        <v>5118</v>
      </c>
      <c r="H246" s="6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158">
        <v>5.0</v>
      </c>
      <c r="B247" s="6"/>
      <c r="C247" s="6" t="s">
        <v>5125</v>
      </c>
      <c r="D247" s="6" t="s">
        <v>5126</v>
      </c>
      <c r="E247" s="6">
        <v>3.80974433344E11</v>
      </c>
      <c r="F247" s="6"/>
      <c r="G247" s="6" t="s">
        <v>5118</v>
      </c>
      <c r="H247" s="6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158">
        <v>6.0</v>
      </c>
      <c r="B248" s="6"/>
      <c r="C248" s="7" t="s">
        <v>5127</v>
      </c>
      <c r="D248" s="67" t="s">
        <v>5128</v>
      </c>
      <c r="E248" s="7">
        <v>3.80675055901E11</v>
      </c>
      <c r="F248" s="6"/>
      <c r="G248" s="6" t="s">
        <v>5118</v>
      </c>
      <c r="H248" s="7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158">
        <v>7.0</v>
      </c>
      <c r="B249" s="6"/>
      <c r="C249" s="7" t="s">
        <v>1247</v>
      </c>
      <c r="D249" s="67"/>
      <c r="E249" s="7">
        <v>3.8050570897E11</v>
      </c>
      <c r="F249" s="6"/>
      <c r="G249" s="6" t="s">
        <v>5118</v>
      </c>
      <c r="H249" s="66" t="s">
        <v>5129</v>
      </c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158">
        <v>8.0</v>
      </c>
      <c r="B250" s="6"/>
      <c r="C250" s="7" t="s">
        <v>1298</v>
      </c>
      <c r="D250" s="67" t="s">
        <v>5130</v>
      </c>
      <c r="E250" s="7">
        <v>3.80673436353E11</v>
      </c>
      <c r="F250" s="6"/>
      <c r="G250" s="6" t="s">
        <v>5118</v>
      </c>
      <c r="H250" s="66" t="s">
        <v>5131</v>
      </c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158">
        <v>9.0</v>
      </c>
      <c r="B251" s="6"/>
      <c r="C251" s="7" t="s">
        <v>3855</v>
      </c>
      <c r="D251" s="67" t="s">
        <v>5132</v>
      </c>
      <c r="E251" s="7">
        <v>3.80503710569E11</v>
      </c>
      <c r="F251" s="6"/>
      <c r="G251" s="6" t="s">
        <v>5118</v>
      </c>
      <c r="H251" s="7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158">
        <v>10.0</v>
      </c>
      <c r="B252" s="6"/>
      <c r="C252" s="7" t="s">
        <v>1247</v>
      </c>
      <c r="D252" s="86" t="s">
        <v>5133</v>
      </c>
      <c r="E252" s="7">
        <v>3.8050570897E11</v>
      </c>
      <c r="F252" s="6"/>
      <c r="G252" s="6" t="s">
        <v>5118</v>
      </c>
      <c r="H252" s="66" t="s">
        <v>5134</v>
      </c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158">
        <v>11.0</v>
      </c>
      <c r="B253" s="6"/>
      <c r="C253" s="7" t="s">
        <v>5135</v>
      </c>
      <c r="D253" s="67" t="s">
        <v>5136</v>
      </c>
      <c r="E253" s="7"/>
      <c r="F253" s="6"/>
      <c r="G253" s="6" t="s">
        <v>5118</v>
      </c>
      <c r="H253" s="66" t="s">
        <v>5137</v>
      </c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158">
        <v>12.0</v>
      </c>
      <c r="B254" s="6"/>
      <c r="C254" s="7" t="s">
        <v>5138</v>
      </c>
      <c r="D254" s="7"/>
      <c r="E254" s="7"/>
      <c r="F254" s="6"/>
      <c r="G254" s="6" t="s">
        <v>5118</v>
      </c>
      <c r="H254" s="66" t="s">
        <v>5139</v>
      </c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158">
        <v>13.0</v>
      </c>
      <c r="B255" s="6"/>
      <c r="C255" s="7" t="s">
        <v>3922</v>
      </c>
      <c r="D255" s="7" t="s">
        <v>5140</v>
      </c>
      <c r="E255" s="7"/>
      <c r="F255" s="6"/>
      <c r="G255" s="6" t="s">
        <v>5118</v>
      </c>
      <c r="H255" s="7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158">
        <v>14.0</v>
      </c>
      <c r="B256" s="6"/>
      <c r="C256" s="7" t="s">
        <v>5141</v>
      </c>
      <c r="D256" s="7" t="s">
        <v>5142</v>
      </c>
      <c r="E256" s="7"/>
      <c r="F256" s="6"/>
      <c r="G256" s="6" t="s">
        <v>5118</v>
      </c>
      <c r="H256" s="67" t="s">
        <v>5143</v>
      </c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158">
        <v>15.0</v>
      </c>
      <c r="B257" s="6" t="s">
        <v>5144</v>
      </c>
      <c r="C257" s="6" t="s">
        <v>5145</v>
      </c>
      <c r="D257" s="6" t="s">
        <v>5146</v>
      </c>
      <c r="E257" s="6"/>
      <c r="F257" s="6"/>
      <c r="G257" s="6" t="s">
        <v>5118</v>
      </c>
      <c r="H257" s="6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158">
        <v>16.0</v>
      </c>
      <c r="B258" s="6"/>
      <c r="C258" s="6"/>
      <c r="D258" s="6" t="s">
        <v>5147</v>
      </c>
      <c r="E258" s="6"/>
      <c r="F258" s="6"/>
      <c r="G258" s="6" t="s">
        <v>5118</v>
      </c>
      <c r="H258" s="6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158">
        <v>17.0</v>
      </c>
      <c r="B259" s="6"/>
      <c r="C259" s="6"/>
      <c r="D259" s="6" t="s">
        <v>5148</v>
      </c>
      <c r="E259" s="6"/>
      <c r="F259" s="6"/>
      <c r="G259" s="6" t="s">
        <v>5118</v>
      </c>
      <c r="H259" s="6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44">
        <v>18.0</v>
      </c>
      <c r="B260" s="18" t="s">
        <v>5149</v>
      </c>
      <c r="C260" s="6"/>
      <c r="D260" s="18" t="s">
        <v>5150</v>
      </c>
      <c r="E260" s="18">
        <v>3.80800335675E11</v>
      </c>
      <c r="F260" s="6"/>
      <c r="G260" s="18" t="s">
        <v>5118</v>
      </c>
      <c r="H260" s="6"/>
      <c r="I260" s="25" t="s">
        <v>5151</v>
      </c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44">
        <v>19.0</v>
      </c>
      <c r="B261" s="18" t="s">
        <v>5152</v>
      </c>
      <c r="C261" s="18" t="s">
        <v>5153</v>
      </c>
      <c r="D261" s="18" t="s">
        <v>5154</v>
      </c>
      <c r="E261" s="18" t="s">
        <v>5155</v>
      </c>
      <c r="F261" s="6"/>
      <c r="G261" s="18" t="s">
        <v>5118</v>
      </c>
      <c r="H261" s="19" t="s">
        <v>5156</v>
      </c>
      <c r="I261" s="25" t="s">
        <v>5157</v>
      </c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44">
        <v>20.0</v>
      </c>
      <c r="B262" s="48" t="s">
        <v>5158</v>
      </c>
      <c r="C262" s="48" t="s">
        <v>5159</v>
      </c>
      <c r="D262" s="462" t="s">
        <v>5160</v>
      </c>
      <c r="E262" s="463" t="s">
        <v>5161</v>
      </c>
      <c r="F262" s="6"/>
      <c r="G262" s="18" t="s">
        <v>5118</v>
      </c>
      <c r="H262" s="19" t="s">
        <v>5162</v>
      </c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44">
        <v>21.0</v>
      </c>
      <c r="B263" s="17" t="s">
        <v>5163</v>
      </c>
      <c r="C263" s="17" t="s">
        <v>5164</v>
      </c>
      <c r="D263" s="21" t="s">
        <v>5165</v>
      </c>
      <c r="E263" s="234" t="s">
        <v>5166</v>
      </c>
      <c r="F263" s="6"/>
      <c r="G263" s="18" t="s">
        <v>5118</v>
      </c>
      <c r="H263" s="19" t="s">
        <v>5167</v>
      </c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44">
        <v>22.0</v>
      </c>
      <c r="B264" s="17" t="s">
        <v>5168</v>
      </c>
      <c r="C264" s="17" t="s">
        <v>5169</v>
      </c>
      <c r="D264" s="21" t="s">
        <v>5170</v>
      </c>
      <c r="E264" s="22" t="s">
        <v>5171</v>
      </c>
      <c r="F264" s="6"/>
      <c r="G264" s="18" t="s">
        <v>5118</v>
      </c>
      <c r="H264" s="19" t="s">
        <v>5172</v>
      </c>
      <c r="I264" s="25" t="s">
        <v>5173</v>
      </c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41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158">
        <v>1.0</v>
      </c>
      <c r="B266" s="6" t="s">
        <v>5174</v>
      </c>
      <c r="C266" s="6" t="s">
        <v>5175</v>
      </c>
      <c r="D266" s="6" t="s">
        <v>5176</v>
      </c>
      <c r="E266" s="6">
        <v>2.292370963E9</v>
      </c>
      <c r="F266" s="6"/>
      <c r="G266" s="6" t="s">
        <v>5177</v>
      </c>
      <c r="H266" s="6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158">
        <v>2.0</v>
      </c>
      <c r="B267" s="6"/>
      <c r="C267" s="6" t="s">
        <v>5178</v>
      </c>
      <c r="D267" s="6" t="s">
        <v>5179</v>
      </c>
      <c r="E267" s="6">
        <v>7.077060205E9</v>
      </c>
      <c r="F267" s="6"/>
      <c r="G267" s="6" t="s">
        <v>5177</v>
      </c>
      <c r="H267" s="6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158">
        <v>3.0</v>
      </c>
      <c r="B268" s="6" t="s">
        <v>4710</v>
      </c>
      <c r="C268" s="6" t="s">
        <v>4711</v>
      </c>
      <c r="D268" s="6" t="s">
        <v>4712</v>
      </c>
      <c r="E268" s="6">
        <v>3.06937263738E11</v>
      </c>
      <c r="F268" s="6"/>
      <c r="G268" s="6" t="s">
        <v>5177</v>
      </c>
      <c r="H268" s="6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158">
        <v>4.0</v>
      </c>
      <c r="B269" s="6"/>
      <c r="C269" s="7" t="s">
        <v>5180</v>
      </c>
      <c r="D269" s="53" t="s">
        <v>5181</v>
      </c>
      <c r="E269" s="6"/>
      <c r="F269" s="6"/>
      <c r="G269" s="6" t="s">
        <v>5177</v>
      </c>
      <c r="H269" s="67" t="s">
        <v>5182</v>
      </c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158">
        <v>5.0</v>
      </c>
      <c r="B270" s="6" t="s">
        <v>5183</v>
      </c>
      <c r="C270" s="6" t="s">
        <v>5184</v>
      </c>
      <c r="D270" s="6" t="s">
        <v>5185</v>
      </c>
      <c r="E270" s="6"/>
      <c r="F270" s="6"/>
      <c r="G270" s="6" t="s">
        <v>5177</v>
      </c>
      <c r="H270" s="6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158">
        <v>6.0</v>
      </c>
      <c r="B271" s="6"/>
      <c r="C271" s="6" t="s">
        <v>5186</v>
      </c>
      <c r="D271" s="6" t="s">
        <v>5187</v>
      </c>
      <c r="E271" s="6"/>
      <c r="F271" s="6"/>
      <c r="G271" s="6" t="s">
        <v>5177</v>
      </c>
      <c r="H271" s="6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158">
        <v>7.0</v>
      </c>
      <c r="B272" s="6"/>
      <c r="C272" s="6"/>
      <c r="D272" s="6" t="s">
        <v>5188</v>
      </c>
      <c r="E272" s="6"/>
      <c r="F272" s="6"/>
      <c r="G272" s="6" t="s">
        <v>5177</v>
      </c>
      <c r="H272" s="6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5">
        <v>8.0</v>
      </c>
      <c r="B273" s="234" t="s">
        <v>5189</v>
      </c>
      <c r="C273" s="464"/>
      <c r="D273" s="465" t="s">
        <v>5190</v>
      </c>
      <c r="E273" s="466" t="s">
        <v>5191</v>
      </c>
      <c r="F273" s="464"/>
      <c r="G273" s="466" t="s">
        <v>5177</v>
      </c>
      <c r="H273" s="224" t="s">
        <v>5156</v>
      </c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ht="15.75" customHeight="1">
      <c r="A274" s="59">
        <v>9.0</v>
      </c>
      <c r="B274" s="26" t="s">
        <v>5192</v>
      </c>
      <c r="C274" s="26" t="s">
        <v>5193</v>
      </c>
      <c r="D274" s="467" t="s">
        <v>5194</v>
      </c>
      <c r="E274" s="128" t="s">
        <v>5195</v>
      </c>
      <c r="F274" s="4"/>
      <c r="G274" s="25" t="s">
        <v>5177</v>
      </c>
      <c r="H274" s="62" t="s">
        <v>5196</v>
      </c>
      <c r="I274" s="25" t="s">
        <v>5197</v>
      </c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59">
        <v>10.0</v>
      </c>
      <c r="B275" s="26" t="s">
        <v>5198</v>
      </c>
      <c r="C275" s="26" t="s">
        <v>5199</v>
      </c>
      <c r="D275" s="118" t="s">
        <v>5200</v>
      </c>
      <c r="E275" s="119" t="s">
        <v>5201</v>
      </c>
      <c r="F275" s="4"/>
      <c r="G275" s="25" t="s">
        <v>5177</v>
      </c>
      <c r="H275" s="62" t="s">
        <v>5202</v>
      </c>
      <c r="I275" s="25" t="s">
        <v>5203</v>
      </c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25">
        <v>11.0</v>
      </c>
      <c r="B276" s="26"/>
      <c r="C276" s="26"/>
      <c r="D276" s="25"/>
      <c r="E276" s="25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</sheetData>
  <hyperlinks>
    <hyperlink r:id="rId1" ref="D3"/>
    <hyperlink r:id="rId2" ref="H6"/>
    <hyperlink r:id="rId3" ref="D7"/>
    <hyperlink r:id="rId4" ref="H7"/>
    <hyperlink r:id="rId5" ref="D10"/>
    <hyperlink r:id="rId6" ref="H10"/>
    <hyperlink r:id="rId7" ref="H11"/>
    <hyperlink r:id="rId8" ref="D12"/>
    <hyperlink r:id="rId9" ref="H12"/>
    <hyperlink r:id="rId10" ref="H16"/>
    <hyperlink r:id="rId11" ref="D17"/>
    <hyperlink r:id="rId12" ref="H17"/>
    <hyperlink r:id="rId13" ref="D18"/>
    <hyperlink r:id="rId14" ref="H18"/>
    <hyperlink r:id="rId15" ref="H22"/>
    <hyperlink r:id="rId16" ref="D23"/>
    <hyperlink r:id="rId17" ref="H23"/>
    <hyperlink r:id="rId18" ref="H24"/>
    <hyperlink r:id="rId19" ref="H28"/>
    <hyperlink r:id="rId20" ref="D29"/>
    <hyperlink r:id="rId21" ref="H29"/>
    <hyperlink r:id="rId22" ref="D30"/>
    <hyperlink r:id="rId23" ref="H30"/>
    <hyperlink r:id="rId24" ref="D31"/>
    <hyperlink r:id="rId25" ref="H31"/>
    <hyperlink r:id="rId26" ref="D39"/>
    <hyperlink r:id="rId27" ref="H39"/>
    <hyperlink r:id="rId28" ref="D47"/>
    <hyperlink r:id="rId29" ref="D48"/>
    <hyperlink r:id="rId30" ref="H48"/>
    <hyperlink r:id="rId31" ref="D49"/>
    <hyperlink r:id="rId32" ref="D51"/>
    <hyperlink r:id="rId33" ref="D53"/>
    <hyperlink r:id="rId34" ref="H53"/>
    <hyperlink r:id="rId35" ref="D57"/>
    <hyperlink r:id="rId36" ref="H57"/>
    <hyperlink r:id="rId37" ref="C58"/>
    <hyperlink r:id="rId38" ref="D58"/>
    <hyperlink r:id="rId39" ref="H58"/>
    <hyperlink r:id="rId40" ref="H59"/>
    <hyperlink r:id="rId41" ref="D70"/>
    <hyperlink r:id="rId42" ref="H70"/>
    <hyperlink r:id="rId43" ref="H73"/>
    <hyperlink r:id="rId44" ref="D75"/>
    <hyperlink r:id="rId45" ref="D76"/>
    <hyperlink r:id="rId46" ref="H82"/>
    <hyperlink r:id="rId47" ref="D83"/>
    <hyperlink r:id="rId48" ref="H83"/>
    <hyperlink r:id="rId49" ref="H84"/>
    <hyperlink r:id="rId50" ref="H85"/>
    <hyperlink r:id="rId51" ref="H86"/>
    <hyperlink r:id="rId52" ref="D87"/>
    <hyperlink r:id="rId53" ref="H87"/>
    <hyperlink r:id="rId54" ref="H88"/>
    <hyperlink r:id="rId55" ref="H97"/>
    <hyperlink r:id="rId56" ref="D100"/>
    <hyperlink r:id="rId57" ref="D101"/>
    <hyperlink r:id="rId58" ref="H101"/>
    <hyperlink r:id="rId59" ref="H102"/>
    <hyperlink r:id="rId60" ref="D114"/>
    <hyperlink r:id="rId61" ref="H114"/>
    <hyperlink r:id="rId62" ref="D115"/>
    <hyperlink r:id="rId63" ref="H115"/>
    <hyperlink r:id="rId64" ref="H117"/>
    <hyperlink r:id="rId65" ref="H118"/>
    <hyperlink r:id="rId66" ref="H119"/>
    <hyperlink r:id="rId67" ref="H124"/>
    <hyperlink r:id="rId68" ref="D125"/>
    <hyperlink r:id="rId69" ref="H125"/>
    <hyperlink r:id="rId70" ref="D131"/>
    <hyperlink r:id="rId71" ref="H131"/>
    <hyperlink r:id="rId72" ref="D133"/>
    <hyperlink r:id="rId73" ref="H133"/>
    <hyperlink r:id="rId74" ref="H142"/>
    <hyperlink r:id="rId75" ref="H143"/>
    <hyperlink r:id="rId76" ref="H144"/>
    <hyperlink r:id="rId77" ref="D157"/>
    <hyperlink r:id="rId78" ref="H157"/>
    <hyperlink r:id="rId79" ref="H158"/>
    <hyperlink r:id="rId80" ref="H159"/>
    <hyperlink r:id="rId81" ref="H160"/>
    <hyperlink r:id="rId82" ref="D166"/>
    <hyperlink r:id="rId83" ref="H166"/>
    <hyperlink r:id="rId84" ref="D176"/>
    <hyperlink r:id="rId85" ref="H176"/>
    <hyperlink r:id="rId86" ref="H177"/>
    <hyperlink r:id="rId87" ref="H178"/>
    <hyperlink r:id="rId88" ref="H181"/>
    <hyperlink r:id="rId89" ref="D190"/>
    <hyperlink r:id="rId90" ref="H190"/>
    <hyperlink r:id="rId91" ref="D192"/>
    <hyperlink r:id="rId92" ref="D194"/>
    <hyperlink r:id="rId93" ref="D196"/>
    <hyperlink r:id="rId94" ref="D198"/>
    <hyperlink r:id="rId95" ref="H198"/>
    <hyperlink r:id="rId96" ref="H199"/>
    <hyperlink r:id="rId97" ref="D204"/>
    <hyperlink r:id="rId98" location="contacto" ref="H205"/>
    <hyperlink r:id="rId99" ref="H206"/>
    <hyperlink r:id="rId100" ref="D207"/>
    <hyperlink r:id="rId101" ref="H207"/>
    <hyperlink r:id="rId102" ref="D215"/>
    <hyperlink r:id="rId103" ref="H215"/>
    <hyperlink r:id="rId104" ref="D220"/>
    <hyperlink r:id="rId105" ref="H220"/>
    <hyperlink r:id="rId106" ref="D221"/>
    <hyperlink r:id="rId107" ref="H221"/>
    <hyperlink r:id="rId108" ref="H222"/>
    <hyperlink r:id="rId109" ref="D226"/>
    <hyperlink r:id="rId110" ref="D227"/>
    <hyperlink r:id="rId111" ref="H227"/>
    <hyperlink r:id="rId112" ref="D232"/>
    <hyperlink r:id="rId113" ref="H232"/>
    <hyperlink r:id="rId114" ref="D248"/>
    <hyperlink r:id="rId115" ref="H249"/>
    <hyperlink r:id="rId116" ref="D250"/>
    <hyperlink r:id="rId117" ref="H250"/>
    <hyperlink r:id="rId118" ref="D251"/>
    <hyperlink r:id="rId119" ref="H252"/>
    <hyperlink r:id="rId120" ref="D253"/>
    <hyperlink r:id="rId121" ref="H253"/>
    <hyperlink r:id="rId122" ref="H254"/>
    <hyperlink r:id="rId123" ref="H256"/>
    <hyperlink r:id="rId124" ref="H261"/>
    <hyperlink r:id="rId125" ref="H262"/>
    <hyperlink r:id="rId126" ref="D263"/>
    <hyperlink r:id="rId127" ref="H263"/>
    <hyperlink r:id="rId128" ref="D264"/>
    <hyperlink r:id="rId129" ref="H264"/>
    <hyperlink r:id="rId130" ref="H269"/>
    <hyperlink r:id="rId131" ref="D273"/>
    <hyperlink r:id="rId132" ref="H273"/>
    <hyperlink r:id="rId133" ref="H274"/>
    <hyperlink r:id="rId134" ref="D275"/>
    <hyperlink r:id="rId135" ref="H275"/>
  </hyperlinks>
  <printOptions/>
  <pageMargins bottom="0.75" footer="0.0" header="0.0" left="0.7" right="0.7" top="0.75"/>
  <pageSetup orientation="landscape"/>
  <drawing r:id="rId136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1.22" defaultRowHeight="15.0"/>
  <cols>
    <col customWidth="1" min="1" max="1" width="11.11"/>
    <col customWidth="1" min="2" max="2" width="21.67"/>
    <col customWidth="1" min="3" max="3" width="30.44"/>
    <col customWidth="1" min="4" max="4" width="17.67"/>
    <col customWidth="1" min="5" max="5" width="12.78"/>
    <col customWidth="1" min="6" max="6" width="36.0"/>
    <col customWidth="1" min="7" max="7" width="17.78"/>
    <col customWidth="1" min="8" max="26" width="11.11"/>
  </cols>
  <sheetData>
    <row r="1">
      <c r="A1" s="75" t="s">
        <v>0</v>
      </c>
      <c r="B1" s="96" t="s">
        <v>2</v>
      </c>
      <c r="C1" s="96" t="s">
        <v>3</v>
      </c>
      <c r="D1" s="96" t="s">
        <v>4</v>
      </c>
      <c r="E1" s="96" t="s">
        <v>5</v>
      </c>
      <c r="F1" s="101" t="s">
        <v>8</v>
      </c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83"/>
      <c r="Z1" s="83"/>
    </row>
    <row r="2">
      <c r="A2" s="5">
        <v>1.0</v>
      </c>
      <c r="B2" s="122" t="s">
        <v>208</v>
      </c>
      <c r="C2" s="401" t="s">
        <v>5204</v>
      </c>
      <c r="D2" s="468">
        <v>3.8763977001E10</v>
      </c>
      <c r="E2" s="80"/>
      <c r="F2" s="122" t="s">
        <v>5205</v>
      </c>
      <c r="G2" s="469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</row>
    <row r="3">
      <c r="A3" s="5">
        <v>2.0</v>
      </c>
      <c r="B3" s="122" t="s">
        <v>5206</v>
      </c>
      <c r="C3" s="401" t="s">
        <v>5207</v>
      </c>
      <c r="D3" s="122"/>
      <c r="E3" s="80"/>
      <c r="F3" s="122" t="s">
        <v>3169</v>
      </c>
      <c r="G3" s="469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</row>
    <row r="4">
      <c r="A4" s="5">
        <v>3.0</v>
      </c>
      <c r="B4" s="122" t="s">
        <v>861</v>
      </c>
      <c r="C4" s="401" t="s">
        <v>5208</v>
      </c>
      <c r="D4" s="122"/>
      <c r="E4" s="80"/>
      <c r="F4" s="122" t="s">
        <v>4520</v>
      </c>
      <c r="G4" s="469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</row>
    <row r="5">
      <c r="A5" s="5">
        <v>4.0</v>
      </c>
      <c r="B5" s="122" t="s">
        <v>5209</v>
      </c>
      <c r="C5" s="401" t="s">
        <v>5210</v>
      </c>
      <c r="D5" s="122"/>
      <c r="E5" s="80"/>
      <c r="F5" s="122" t="s">
        <v>5211</v>
      </c>
      <c r="G5" s="469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</row>
    <row r="6">
      <c r="A6" s="5">
        <v>5.0</v>
      </c>
      <c r="B6" s="122" t="s">
        <v>5212</v>
      </c>
      <c r="C6" s="401" t="s">
        <v>5213</v>
      </c>
      <c r="D6" s="468">
        <v>9.71569812667E11</v>
      </c>
      <c r="E6" s="80"/>
      <c r="F6" s="122" t="s">
        <v>126</v>
      </c>
      <c r="G6" s="469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</row>
    <row r="7">
      <c r="A7" s="5">
        <v>6.0</v>
      </c>
      <c r="B7" s="122" t="s">
        <v>5214</v>
      </c>
      <c r="C7" s="401" t="s">
        <v>4099</v>
      </c>
      <c r="D7" s="468">
        <v>3.58400323246E11</v>
      </c>
      <c r="E7" s="80"/>
      <c r="F7" s="122" t="s">
        <v>1301</v>
      </c>
      <c r="G7" s="469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</row>
    <row r="8">
      <c r="A8" s="5">
        <v>7.0</v>
      </c>
      <c r="B8" s="122" t="s">
        <v>2909</v>
      </c>
      <c r="C8" s="401" t="s">
        <v>5215</v>
      </c>
      <c r="D8" s="468">
        <v>7.9112120258E10</v>
      </c>
      <c r="E8" s="80"/>
      <c r="F8" s="122" t="s">
        <v>5216</v>
      </c>
      <c r="G8" s="469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</row>
    <row r="9">
      <c r="A9" s="5">
        <v>8.0</v>
      </c>
      <c r="B9" s="122" t="s">
        <v>5030</v>
      </c>
      <c r="C9" s="401" t="s">
        <v>5217</v>
      </c>
      <c r="D9" s="468">
        <v>6.9642709E8</v>
      </c>
      <c r="E9" s="80"/>
      <c r="F9" s="120" t="s">
        <v>1301</v>
      </c>
      <c r="G9" s="469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</row>
    <row r="10">
      <c r="A10" s="5">
        <v>9.0</v>
      </c>
      <c r="B10" s="122" t="s">
        <v>5218</v>
      </c>
      <c r="C10" s="401" t="s">
        <v>5219</v>
      </c>
      <c r="D10" s="122"/>
      <c r="E10" s="80"/>
      <c r="F10" s="146" t="s">
        <v>281</v>
      </c>
      <c r="G10" s="469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</row>
    <row r="11">
      <c r="A11" s="5">
        <v>10.0</v>
      </c>
      <c r="B11" s="122" t="s">
        <v>2777</v>
      </c>
      <c r="C11" s="401" t="s">
        <v>2797</v>
      </c>
      <c r="D11" s="468">
        <v>3.7067949522E10</v>
      </c>
      <c r="E11" s="80"/>
      <c r="F11" s="146" t="s">
        <v>204</v>
      </c>
      <c r="G11" s="469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</row>
    <row r="12">
      <c r="A12" s="5">
        <v>11.0</v>
      </c>
      <c r="B12" s="122" t="s">
        <v>5220</v>
      </c>
      <c r="C12" s="401" t="s">
        <v>5221</v>
      </c>
      <c r="D12" s="468">
        <v>3.06947694747E11</v>
      </c>
      <c r="E12" s="80"/>
      <c r="F12" s="146" t="s">
        <v>5222</v>
      </c>
      <c r="G12" s="469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</row>
    <row r="13">
      <c r="A13" s="5">
        <v>12.0</v>
      </c>
      <c r="B13" s="122" t="s">
        <v>5223</v>
      </c>
      <c r="C13" s="401" t="s">
        <v>5224</v>
      </c>
      <c r="D13" s="468">
        <v>4.91713639416E11</v>
      </c>
      <c r="E13" s="80"/>
      <c r="F13" s="146" t="s">
        <v>5225</v>
      </c>
      <c r="G13" s="469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</row>
    <row r="14">
      <c r="A14" s="5">
        <v>13.0</v>
      </c>
      <c r="B14" s="122" t="s">
        <v>5226</v>
      </c>
      <c r="C14" s="401" t="s">
        <v>5227</v>
      </c>
      <c r="D14" s="468">
        <v>4.00671361E8</v>
      </c>
      <c r="E14" s="80"/>
      <c r="F14" s="146" t="s">
        <v>5228</v>
      </c>
      <c r="G14" s="469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</row>
    <row r="15">
      <c r="A15" s="5">
        <v>14.0</v>
      </c>
      <c r="B15" s="122" t="s">
        <v>5229</v>
      </c>
      <c r="C15" s="401" t="s">
        <v>5230</v>
      </c>
      <c r="D15" s="122"/>
      <c r="E15" s="80"/>
      <c r="F15" s="146" t="s">
        <v>3186</v>
      </c>
      <c r="G15" s="469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</row>
    <row r="16">
      <c r="A16" s="5">
        <v>15.0</v>
      </c>
      <c r="B16" s="122" t="s">
        <v>1282</v>
      </c>
      <c r="C16" s="401" t="s">
        <v>5231</v>
      </c>
      <c r="D16" s="468">
        <v>7.9315017058E10</v>
      </c>
      <c r="E16" s="80"/>
      <c r="F16" s="146" t="s">
        <v>754</v>
      </c>
      <c r="G16" s="469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</row>
    <row r="17">
      <c r="A17" s="5">
        <v>16.0</v>
      </c>
      <c r="B17" s="122" t="s">
        <v>1019</v>
      </c>
      <c r="C17" s="401" t="s">
        <v>1020</v>
      </c>
      <c r="D17" s="468">
        <v>9.1791273E7</v>
      </c>
      <c r="E17" s="80"/>
      <c r="F17" s="146" t="s">
        <v>3186</v>
      </c>
      <c r="G17" s="469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</row>
    <row r="18">
      <c r="A18" s="5">
        <v>17.0</v>
      </c>
      <c r="B18" s="122" t="s">
        <v>5232</v>
      </c>
      <c r="C18" s="401" t="s">
        <v>5233</v>
      </c>
      <c r="D18" s="468">
        <v>4.8785107504E10</v>
      </c>
      <c r="E18" s="80"/>
      <c r="F18" s="146" t="s">
        <v>5234</v>
      </c>
      <c r="G18" s="469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</row>
    <row r="19">
      <c r="A19" s="5">
        <v>18.0</v>
      </c>
      <c r="B19" s="470" t="s">
        <v>5235</v>
      </c>
      <c r="C19" s="471" t="s">
        <v>5236</v>
      </c>
      <c r="D19" s="472">
        <v>2.01003106343E11</v>
      </c>
      <c r="E19" s="80"/>
      <c r="F19" s="470" t="s">
        <v>126</v>
      </c>
      <c r="G19" s="469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</row>
    <row r="20">
      <c r="A20" s="5">
        <v>19.0</v>
      </c>
      <c r="B20" s="146" t="s">
        <v>3381</v>
      </c>
      <c r="C20" s="471" t="s">
        <v>5237</v>
      </c>
      <c r="D20" s="473">
        <v>9.46824023E8</v>
      </c>
      <c r="E20" s="80"/>
      <c r="F20" s="146" t="s">
        <v>5238</v>
      </c>
      <c r="G20" s="469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</row>
    <row r="21" ht="15.75" customHeight="1">
      <c r="A21" s="5">
        <v>20.0</v>
      </c>
      <c r="B21" s="146" t="s">
        <v>5239</v>
      </c>
      <c r="C21" s="471" t="s">
        <v>5240</v>
      </c>
      <c r="D21" s="473">
        <v>5.001962E8</v>
      </c>
      <c r="E21" s="80"/>
      <c r="F21" s="146" t="s">
        <v>5241</v>
      </c>
      <c r="G21" s="469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</row>
    <row r="22" ht="15.75" customHeight="1">
      <c r="A22" s="5">
        <v>21.0</v>
      </c>
      <c r="B22" s="146" t="s">
        <v>5242</v>
      </c>
      <c r="C22" s="471" t="s">
        <v>5243</v>
      </c>
      <c r="D22" s="473">
        <v>3.7061520292E10</v>
      </c>
      <c r="E22" s="80"/>
      <c r="F22" s="146" t="s">
        <v>5244</v>
      </c>
      <c r="G22" s="469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</row>
    <row r="23" ht="15.75" customHeight="1">
      <c r="A23" s="5">
        <v>22.0</v>
      </c>
      <c r="B23" s="146" t="s">
        <v>5214</v>
      </c>
      <c r="C23" s="471" t="s">
        <v>4099</v>
      </c>
      <c r="D23" s="473">
        <v>3.58400323246E11</v>
      </c>
      <c r="E23" s="80"/>
      <c r="F23" s="146" t="s">
        <v>1301</v>
      </c>
      <c r="G23" s="469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</row>
    <row r="24" ht="15.75" customHeight="1">
      <c r="A24" s="5">
        <v>23.0</v>
      </c>
      <c r="B24" s="146" t="s">
        <v>5245</v>
      </c>
      <c r="C24" s="471" t="s">
        <v>5246</v>
      </c>
      <c r="D24" s="146"/>
      <c r="E24" s="80"/>
      <c r="F24" s="146" t="s">
        <v>956</v>
      </c>
      <c r="G24" s="469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</row>
    <row r="25" ht="15.75" customHeight="1">
      <c r="A25" s="5">
        <v>24.0</v>
      </c>
      <c r="B25" s="146" t="s">
        <v>5247</v>
      </c>
      <c r="C25" s="471" t="s">
        <v>5248</v>
      </c>
      <c r="D25" s="473">
        <v>4.47405202005E11</v>
      </c>
      <c r="E25" s="80"/>
      <c r="F25" s="146" t="s">
        <v>5249</v>
      </c>
      <c r="G25" s="469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</row>
    <row r="26" ht="15.75" customHeight="1">
      <c r="A26" s="5">
        <v>25.0</v>
      </c>
      <c r="B26" s="146" t="s">
        <v>1702</v>
      </c>
      <c r="C26" s="471" t="s">
        <v>5250</v>
      </c>
      <c r="D26" s="146"/>
      <c r="E26" s="80"/>
      <c r="F26" s="146" t="s">
        <v>5251</v>
      </c>
      <c r="G26" s="469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</row>
    <row r="27" ht="15.75" customHeight="1">
      <c r="A27" s="5">
        <v>26.0</v>
      </c>
      <c r="B27" s="146" t="s">
        <v>5252</v>
      </c>
      <c r="C27" s="471" t="s">
        <v>5253</v>
      </c>
      <c r="D27" s="473">
        <v>3.75296548678E11</v>
      </c>
      <c r="E27" s="80"/>
      <c r="F27" s="146" t="s">
        <v>5254</v>
      </c>
      <c r="G27" s="469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</row>
    <row r="28" ht="15.75" customHeight="1">
      <c r="A28" s="5">
        <v>27.0</v>
      </c>
      <c r="B28" s="146" t="s">
        <v>5245</v>
      </c>
      <c r="C28" s="471" t="s">
        <v>5246</v>
      </c>
      <c r="D28" s="473">
        <v>3.75296683636E11</v>
      </c>
      <c r="E28" s="80"/>
      <c r="F28" s="146" t="s">
        <v>267</v>
      </c>
      <c r="G28" s="469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</row>
    <row r="29" ht="15.75" customHeight="1">
      <c r="A29" s="5">
        <v>28.0</v>
      </c>
      <c r="B29" s="146" t="s">
        <v>5255</v>
      </c>
      <c r="C29" s="471" t="s">
        <v>5256</v>
      </c>
      <c r="D29" s="473">
        <v>3.5797675559E10</v>
      </c>
      <c r="E29" s="80"/>
      <c r="F29" s="146" t="s">
        <v>126</v>
      </c>
      <c r="G29" s="469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</row>
    <row r="30" ht="15.75" customHeight="1">
      <c r="A30" s="5">
        <v>29.0</v>
      </c>
      <c r="B30" s="146" t="s">
        <v>5257</v>
      </c>
      <c r="C30" s="471" t="s">
        <v>5258</v>
      </c>
      <c r="D30" s="473">
        <v>3.297466712E9</v>
      </c>
      <c r="E30" s="80"/>
      <c r="F30" s="146" t="s">
        <v>126</v>
      </c>
      <c r="G30" s="469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</row>
    <row r="31" ht="15.75" customHeight="1">
      <c r="A31" s="5">
        <v>30.0</v>
      </c>
      <c r="B31" s="146" t="s">
        <v>2777</v>
      </c>
      <c r="C31" s="471" t="s">
        <v>2797</v>
      </c>
      <c r="D31" s="473">
        <v>3.7067949522E10</v>
      </c>
      <c r="E31" s="80"/>
      <c r="F31" s="146" t="s">
        <v>5259</v>
      </c>
      <c r="G31" s="469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</row>
    <row r="32" ht="15.75" customHeight="1">
      <c r="A32" s="5">
        <v>31.0</v>
      </c>
      <c r="B32" s="146" t="s">
        <v>5260</v>
      </c>
      <c r="C32" s="471" t="s">
        <v>5261</v>
      </c>
      <c r="D32" s="146"/>
      <c r="E32" s="80"/>
      <c r="F32" s="146" t="s">
        <v>5262</v>
      </c>
      <c r="G32" s="469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</row>
    <row r="33" ht="15.75" customHeight="1">
      <c r="A33" s="5">
        <v>32.0</v>
      </c>
      <c r="B33" s="146" t="s">
        <v>5263</v>
      </c>
      <c r="C33" s="471" t="s">
        <v>5264</v>
      </c>
      <c r="D33" s="473">
        <v>4.8663303333E10</v>
      </c>
      <c r="E33" s="80"/>
      <c r="F33" s="146" t="s">
        <v>5265</v>
      </c>
      <c r="G33" s="469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</row>
    <row r="34" ht="15.75" customHeight="1">
      <c r="A34" s="5">
        <v>33.0</v>
      </c>
      <c r="B34" s="146" t="s">
        <v>1282</v>
      </c>
      <c r="C34" s="471" t="s">
        <v>5266</v>
      </c>
      <c r="D34" s="473">
        <v>7.921953893E10</v>
      </c>
      <c r="E34" s="80"/>
      <c r="F34" s="146" t="s">
        <v>3248</v>
      </c>
      <c r="G34" s="469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</row>
    <row r="35" ht="15.75" customHeight="1">
      <c r="A35" s="5">
        <v>34.0</v>
      </c>
      <c r="B35" s="146" t="s">
        <v>5267</v>
      </c>
      <c r="C35" s="471" t="s">
        <v>5268</v>
      </c>
      <c r="D35" s="473">
        <v>5.617050449E9</v>
      </c>
      <c r="E35" s="80"/>
      <c r="F35" s="146" t="s">
        <v>281</v>
      </c>
      <c r="G35" s="469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</row>
    <row r="36" ht="15.75" customHeight="1">
      <c r="A36" s="5">
        <v>35.0</v>
      </c>
      <c r="B36" s="146" t="s">
        <v>5269</v>
      </c>
      <c r="C36" s="471" t="s">
        <v>5270</v>
      </c>
      <c r="D36" s="473">
        <v>5.04180077E8</v>
      </c>
      <c r="E36" s="80"/>
      <c r="F36" s="146" t="s">
        <v>5271</v>
      </c>
      <c r="G36" s="469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</row>
    <row r="37" ht="15.75" customHeight="1">
      <c r="A37" s="5">
        <v>36.0</v>
      </c>
      <c r="B37" s="146" t="s">
        <v>5272</v>
      </c>
      <c r="C37" s="471" t="s">
        <v>5273</v>
      </c>
      <c r="D37" s="473">
        <v>3.8761070522E10</v>
      </c>
      <c r="E37" s="80"/>
      <c r="F37" s="146" t="s">
        <v>5271</v>
      </c>
      <c r="G37" s="469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</row>
    <row r="38" ht="15.75" customHeight="1">
      <c r="A38" s="5">
        <v>37.0</v>
      </c>
      <c r="B38" s="146" t="s">
        <v>5274</v>
      </c>
      <c r="C38" s="471" t="s">
        <v>5275</v>
      </c>
      <c r="D38" s="473">
        <v>3.8631686874E10</v>
      </c>
      <c r="E38" s="80"/>
      <c r="F38" s="146" t="s">
        <v>3611</v>
      </c>
      <c r="G38" s="469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</row>
    <row r="39" ht="15.75" customHeight="1">
      <c r="A39" s="5">
        <v>38.0</v>
      </c>
      <c r="B39" s="145" t="s">
        <v>5276</v>
      </c>
      <c r="C39" s="401" t="s">
        <v>5277</v>
      </c>
      <c r="D39" s="474">
        <v>3.51274600601E11</v>
      </c>
      <c r="E39" s="80"/>
      <c r="F39" s="470" t="s">
        <v>267</v>
      </c>
      <c r="G39" s="469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</row>
    <row r="40" ht="15.75" customHeight="1">
      <c r="A40" s="5">
        <v>39.0</v>
      </c>
      <c r="B40" s="122" t="s">
        <v>5278</v>
      </c>
      <c r="C40" s="401" t="s">
        <v>5279</v>
      </c>
      <c r="D40" s="468">
        <v>5.6987541034E10</v>
      </c>
      <c r="E40" s="80"/>
      <c r="F40" s="146" t="s">
        <v>5280</v>
      </c>
      <c r="G40" s="469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</row>
    <row r="41" ht="15.75" customHeight="1">
      <c r="A41" s="5">
        <v>40.0</v>
      </c>
      <c r="B41" s="122" t="s">
        <v>3587</v>
      </c>
      <c r="C41" s="401" t="s">
        <v>3588</v>
      </c>
      <c r="D41" s="468">
        <v>7.4314594E8</v>
      </c>
      <c r="E41" s="80"/>
      <c r="F41" s="146" t="s">
        <v>5281</v>
      </c>
      <c r="G41" s="469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</row>
    <row r="42" ht="15.75" customHeight="1">
      <c r="A42" s="5">
        <v>41.0</v>
      </c>
      <c r="B42" s="122" t="s">
        <v>4816</v>
      </c>
      <c r="C42" s="401" t="s">
        <v>5282</v>
      </c>
      <c r="D42" s="468">
        <v>2.3769988116E11</v>
      </c>
      <c r="E42" s="80"/>
      <c r="F42" s="146" t="s">
        <v>204</v>
      </c>
      <c r="G42" s="469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</row>
    <row r="43" ht="15.75" customHeight="1">
      <c r="A43" s="5">
        <v>42.0</v>
      </c>
      <c r="B43" s="122" t="s">
        <v>5283</v>
      </c>
      <c r="C43" s="401" t="s">
        <v>1051</v>
      </c>
      <c r="D43" s="122"/>
      <c r="E43" s="80"/>
      <c r="F43" s="146" t="s">
        <v>126</v>
      </c>
      <c r="G43" s="469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</row>
    <row r="44" ht="15.75" customHeight="1">
      <c r="A44" s="5">
        <v>43.0</v>
      </c>
      <c r="B44" s="122" t="s">
        <v>5284</v>
      </c>
      <c r="C44" s="401" t="s">
        <v>5285</v>
      </c>
      <c r="D44" s="468">
        <v>3.1653636E7</v>
      </c>
      <c r="E44" s="80"/>
      <c r="F44" s="146" t="s">
        <v>754</v>
      </c>
      <c r="G44" s="469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</row>
    <row r="45" ht="15.75" customHeight="1">
      <c r="A45" s="5">
        <v>44.0</v>
      </c>
      <c r="B45" s="122" t="s">
        <v>5286</v>
      </c>
      <c r="C45" s="401" t="s">
        <v>5287</v>
      </c>
      <c r="D45" s="468">
        <v>6.0520082E8</v>
      </c>
      <c r="E45" s="80"/>
      <c r="F45" s="146" t="s">
        <v>5288</v>
      </c>
      <c r="G45" s="469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</row>
    <row r="46" ht="15.75" customHeight="1">
      <c r="A46" s="5">
        <v>45.0</v>
      </c>
      <c r="B46" s="122" t="s">
        <v>5289</v>
      </c>
      <c r="C46" s="401" t="s">
        <v>5290</v>
      </c>
      <c r="D46" s="468">
        <v>3.35459425E8</v>
      </c>
      <c r="E46" s="80"/>
      <c r="F46" s="146" t="s">
        <v>5291</v>
      </c>
      <c r="G46" s="469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</row>
    <row r="47" ht="15.75" customHeight="1">
      <c r="A47" s="5">
        <v>46.0</v>
      </c>
      <c r="B47" s="122" t="s">
        <v>5292</v>
      </c>
      <c r="C47" s="401" t="s">
        <v>5293</v>
      </c>
      <c r="D47" s="122"/>
      <c r="E47" s="80"/>
      <c r="F47" s="146" t="s">
        <v>5294</v>
      </c>
      <c r="G47" s="469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</row>
    <row r="48" ht="15.75" customHeight="1">
      <c r="A48" s="5">
        <v>47.0</v>
      </c>
      <c r="B48" s="122" t="s">
        <v>5260</v>
      </c>
      <c r="C48" s="401" t="s">
        <v>5261</v>
      </c>
      <c r="D48" s="122"/>
      <c r="E48" s="80"/>
      <c r="F48" s="146" t="s">
        <v>5295</v>
      </c>
      <c r="G48" s="469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</row>
    <row r="49" ht="15.75" customHeight="1">
      <c r="A49" s="5">
        <v>48.0</v>
      </c>
      <c r="B49" s="122" t="s">
        <v>5296</v>
      </c>
      <c r="C49" s="401" t="s">
        <v>5297</v>
      </c>
      <c r="D49" s="468">
        <v>6.16235112E8</v>
      </c>
      <c r="E49" s="80"/>
      <c r="F49" s="146" t="s">
        <v>3611</v>
      </c>
      <c r="G49" s="469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</row>
    <row r="50" ht="15.75" customHeight="1">
      <c r="A50" s="5">
        <v>49.0</v>
      </c>
      <c r="B50" s="122" t="s">
        <v>5298</v>
      </c>
      <c r="C50" s="401" t="s">
        <v>5299</v>
      </c>
      <c r="D50" s="468">
        <v>2.01221021012E11</v>
      </c>
      <c r="E50" s="80"/>
      <c r="F50" s="146" t="s">
        <v>5300</v>
      </c>
      <c r="G50" s="469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</row>
    <row r="51" ht="15.75" customHeight="1">
      <c r="A51" s="5">
        <v>50.0</v>
      </c>
      <c r="B51" s="122" t="s">
        <v>3587</v>
      </c>
      <c r="C51" s="401" t="s">
        <v>3588</v>
      </c>
      <c r="D51" s="468">
        <v>7.4314594E8</v>
      </c>
      <c r="E51" s="80"/>
      <c r="F51" s="146" t="s">
        <v>754</v>
      </c>
      <c r="G51" s="469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</row>
    <row r="52" ht="15.75" customHeight="1">
      <c r="A52" s="5">
        <v>51.0</v>
      </c>
      <c r="B52" s="122" t="s">
        <v>760</v>
      </c>
      <c r="C52" s="401" t="s">
        <v>5301</v>
      </c>
      <c r="D52" s="468">
        <v>3.75293933018E11</v>
      </c>
      <c r="E52" s="80"/>
      <c r="F52" s="146" t="s">
        <v>5302</v>
      </c>
      <c r="G52" s="469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</row>
    <row r="53" ht="15.75" customHeight="1">
      <c r="A53" s="5">
        <v>52.0</v>
      </c>
      <c r="B53" s="122" t="s">
        <v>5303</v>
      </c>
      <c r="C53" s="401" t="s">
        <v>5304</v>
      </c>
      <c r="D53" s="122"/>
      <c r="E53" s="80"/>
      <c r="F53" s="146" t="s">
        <v>5305</v>
      </c>
      <c r="G53" s="469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</row>
    <row r="54" ht="15.75" customHeight="1">
      <c r="A54" s="5">
        <v>53.0</v>
      </c>
      <c r="B54" s="122" t="s">
        <v>5306</v>
      </c>
      <c r="C54" s="401" t="s">
        <v>5307</v>
      </c>
      <c r="D54" s="122"/>
      <c r="E54" s="80"/>
      <c r="F54" s="146" t="s">
        <v>204</v>
      </c>
      <c r="G54" s="469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</row>
    <row r="55" ht="15.75" customHeight="1">
      <c r="A55" s="5">
        <v>54.0</v>
      </c>
      <c r="B55" s="122" t="s">
        <v>5289</v>
      </c>
      <c r="C55" s="401" t="s">
        <v>5290</v>
      </c>
      <c r="D55" s="468">
        <v>3.35459425E8</v>
      </c>
      <c r="E55" s="80"/>
      <c r="F55" s="146" t="s">
        <v>956</v>
      </c>
      <c r="G55" s="469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</row>
    <row r="56" ht="15.75" customHeight="1">
      <c r="A56" s="5">
        <v>55.0</v>
      </c>
      <c r="B56" s="122" t="s">
        <v>5308</v>
      </c>
      <c r="C56" s="401" t="s">
        <v>5309</v>
      </c>
      <c r="D56" s="468">
        <v>6.10243003E8</v>
      </c>
      <c r="E56" s="80"/>
      <c r="F56" s="146" t="s">
        <v>3608</v>
      </c>
      <c r="G56" s="469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</row>
    <row r="57" ht="15.75" customHeight="1">
      <c r="A57" s="5">
        <v>56.0</v>
      </c>
      <c r="B57" s="122" t="s">
        <v>5061</v>
      </c>
      <c r="C57" s="401" t="s">
        <v>5310</v>
      </c>
      <c r="D57" s="468">
        <v>3.8631001966E10</v>
      </c>
      <c r="E57" s="80"/>
      <c r="F57" s="146" t="s">
        <v>5311</v>
      </c>
      <c r="G57" s="469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</row>
    <row r="58" ht="15.75" customHeight="1">
      <c r="A58" s="5">
        <v>57.0</v>
      </c>
      <c r="B58" s="122" t="s">
        <v>5312</v>
      </c>
      <c r="C58" s="401" t="s">
        <v>5313</v>
      </c>
      <c r="D58" s="468">
        <v>3.81693410305E11</v>
      </c>
      <c r="E58" s="80"/>
      <c r="F58" s="146" t="s">
        <v>5314</v>
      </c>
      <c r="G58" s="469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</row>
    <row r="59" ht="15.75" customHeight="1">
      <c r="A59" s="5">
        <v>58.0</v>
      </c>
      <c r="B59" s="122" t="s">
        <v>4955</v>
      </c>
      <c r="C59" s="401" t="s">
        <v>4956</v>
      </c>
      <c r="D59" s="122"/>
      <c r="E59" s="80"/>
      <c r="F59" s="146" t="s">
        <v>5315</v>
      </c>
      <c r="G59" s="469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</row>
    <row r="60" ht="15.75" customHeight="1">
      <c r="A60" s="5">
        <v>59.0</v>
      </c>
      <c r="B60" s="145" t="s">
        <v>5316</v>
      </c>
      <c r="C60" s="145" t="s">
        <v>5317</v>
      </c>
      <c r="D60" s="80"/>
      <c r="E60" s="80"/>
      <c r="F60" s="145" t="s">
        <v>5318</v>
      </c>
      <c r="G60" s="469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</row>
    <row r="61" ht="15.75" customHeight="1">
      <c r="A61" s="5">
        <v>60.0</v>
      </c>
      <c r="B61" s="122" t="s">
        <v>5319</v>
      </c>
      <c r="C61" s="401" t="s">
        <v>5320</v>
      </c>
      <c r="D61" s="80"/>
      <c r="E61" s="80"/>
      <c r="F61" s="122" t="s">
        <v>116</v>
      </c>
      <c r="G61" s="469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</row>
    <row r="62" ht="15.75" customHeight="1">
      <c r="A62" s="5">
        <v>61.0</v>
      </c>
      <c r="B62" s="122" t="s">
        <v>5321</v>
      </c>
      <c r="C62" s="401" t="s">
        <v>4155</v>
      </c>
      <c r="D62" s="80"/>
      <c r="E62" s="80"/>
      <c r="F62" s="122" t="s">
        <v>5322</v>
      </c>
      <c r="G62" s="469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</row>
    <row r="63" ht="15.75" customHeight="1">
      <c r="A63" s="5">
        <v>62.0</v>
      </c>
      <c r="B63" s="122" t="s">
        <v>5323</v>
      </c>
      <c r="C63" s="401" t="s">
        <v>5293</v>
      </c>
      <c r="D63" s="80"/>
      <c r="E63" s="80"/>
      <c r="F63" s="122" t="s">
        <v>5324</v>
      </c>
      <c r="G63" s="469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</row>
    <row r="64" ht="15.75" customHeight="1">
      <c r="A64" s="5">
        <v>63.0</v>
      </c>
      <c r="B64" s="122" t="s">
        <v>5321</v>
      </c>
      <c r="C64" s="401" t="s">
        <v>4155</v>
      </c>
      <c r="D64" s="80"/>
      <c r="E64" s="80"/>
      <c r="F64" s="122" t="s">
        <v>5325</v>
      </c>
      <c r="G64" s="469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</row>
    <row r="65" ht="15.75" customHeight="1">
      <c r="A65" s="5">
        <v>64.0</v>
      </c>
      <c r="B65" s="122" t="s">
        <v>1264</v>
      </c>
      <c r="C65" s="401" t="s">
        <v>5326</v>
      </c>
      <c r="D65" s="80"/>
      <c r="E65" s="80"/>
      <c r="F65" s="122" t="s">
        <v>126</v>
      </c>
      <c r="G65" s="469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</row>
    <row r="66" ht="15.75" customHeight="1">
      <c r="A66" s="5">
        <v>65.0</v>
      </c>
      <c r="B66" s="122" t="s">
        <v>1590</v>
      </c>
      <c r="C66" s="401" t="s">
        <v>5327</v>
      </c>
      <c r="D66" s="80"/>
      <c r="E66" s="80"/>
      <c r="F66" s="122" t="s">
        <v>5328</v>
      </c>
      <c r="G66" s="469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</row>
    <row r="67" ht="15.75" customHeight="1">
      <c r="A67" s="5">
        <v>66.0</v>
      </c>
      <c r="B67" s="122" t="s">
        <v>5329</v>
      </c>
      <c r="C67" s="401" t="s">
        <v>5330</v>
      </c>
      <c r="D67" s="80"/>
      <c r="E67" s="80"/>
      <c r="F67" s="122" t="s">
        <v>5331</v>
      </c>
      <c r="G67" s="469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</row>
    <row r="68" ht="15.75" customHeight="1">
      <c r="A68" s="5">
        <v>67.0</v>
      </c>
      <c r="B68" s="122" t="s">
        <v>5332</v>
      </c>
      <c r="C68" s="401" t="s">
        <v>5333</v>
      </c>
      <c r="D68" s="80"/>
      <c r="E68" s="80"/>
      <c r="F68" s="122" t="s">
        <v>204</v>
      </c>
      <c r="G68" s="469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</row>
    <row r="69" ht="15.75" customHeight="1">
      <c r="A69" s="5">
        <v>68.0</v>
      </c>
      <c r="B69" s="122" t="s">
        <v>5334</v>
      </c>
      <c r="C69" s="401" t="s">
        <v>5335</v>
      </c>
      <c r="D69" s="80"/>
      <c r="E69" s="80"/>
      <c r="F69" s="122" t="s">
        <v>5336</v>
      </c>
      <c r="G69" s="469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</row>
    <row r="70" ht="15.75" customHeight="1">
      <c r="A70" s="5">
        <v>69.0</v>
      </c>
      <c r="B70" s="122" t="s">
        <v>208</v>
      </c>
      <c r="C70" s="401" t="s">
        <v>5337</v>
      </c>
      <c r="D70" s="80"/>
      <c r="E70" s="80"/>
      <c r="F70" s="122" t="s">
        <v>5338</v>
      </c>
      <c r="G70" s="469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</row>
    <row r="71" ht="15.75" customHeight="1">
      <c r="A71" s="5">
        <v>70.0</v>
      </c>
      <c r="B71" s="122" t="s">
        <v>3287</v>
      </c>
      <c r="C71" s="401" t="s">
        <v>5339</v>
      </c>
      <c r="D71" s="80"/>
      <c r="E71" s="80"/>
      <c r="F71" s="122" t="s">
        <v>5324</v>
      </c>
      <c r="G71" s="469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</row>
    <row r="72" ht="15.75" customHeight="1">
      <c r="A72" s="5">
        <v>71.0</v>
      </c>
      <c r="B72" s="122" t="s">
        <v>4955</v>
      </c>
      <c r="C72" s="401" t="s">
        <v>4956</v>
      </c>
      <c r="D72" s="80"/>
      <c r="E72" s="80"/>
      <c r="F72" s="122" t="s">
        <v>1265</v>
      </c>
      <c r="G72" s="469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</row>
    <row r="73" ht="15.75" customHeight="1">
      <c r="A73" s="5">
        <v>72.0</v>
      </c>
      <c r="B73" s="122" t="s">
        <v>5340</v>
      </c>
      <c r="C73" s="401" t="s">
        <v>5341</v>
      </c>
      <c r="D73" s="80"/>
      <c r="E73" s="80"/>
      <c r="F73" s="122" t="s">
        <v>3611</v>
      </c>
      <c r="G73" s="469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</row>
    <row r="74" ht="15.75" customHeight="1">
      <c r="A74" s="5">
        <v>73.0</v>
      </c>
      <c r="B74" s="122" t="s">
        <v>5342</v>
      </c>
      <c r="C74" s="401" t="s">
        <v>5343</v>
      </c>
      <c r="D74" s="80"/>
      <c r="E74" s="80"/>
      <c r="F74" s="122" t="s">
        <v>5324</v>
      </c>
      <c r="G74" s="469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</row>
    <row r="75" ht="15.75" customHeight="1">
      <c r="A75" s="5">
        <v>74.0</v>
      </c>
      <c r="B75" s="122" t="s">
        <v>5344</v>
      </c>
      <c r="C75" s="401" t="s">
        <v>5345</v>
      </c>
      <c r="D75" s="80"/>
      <c r="E75" s="80"/>
      <c r="F75" s="122" t="s">
        <v>1257</v>
      </c>
      <c r="G75" s="469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</row>
    <row r="76" ht="15.75" customHeight="1">
      <c r="A76" s="5">
        <v>75.0</v>
      </c>
      <c r="B76" s="122" t="s">
        <v>5346</v>
      </c>
      <c r="C76" s="401" t="s">
        <v>5347</v>
      </c>
      <c r="D76" s="80"/>
      <c r="E76" s="80"/>
      <c r="F76" s="122" t="s">
        <v>126</v>
      </c>
      <c r="G76" s="469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</row>
    <row r="77" ht="15.75" customHeight="1">
      <c r="A77" s="5">
        <v>76.0</v>
      </c>
      <c r="B77" s="122" t="s">
        <v>3381</v>
      </c>
      <c r="C77" s="401" t="s">
        <v>5237</v>
      </c>
      <c r="D77" s="80"/>
      <c r="E77" s="80"/>
      <c r="F77" s="122" t="s">
        <v>5348</v>
      </c>
      <c r="G77" s="469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</row>
    <row r="78" ht="15.75" customHeight="1">
      <c r="A78" s="5">
        <v>77.0</v>
      </c>
      <c r="B78" s="122" t="s">
        <v>5349</v>
      </c>
      <c r="C78" s="401" t="s">
        <v>5350</v>
      </c>
      <c r="D78" s="80"/>
      <c r="E78" s="80"/>
      <c r="F78" s="122" t="s">
        <v>3611</v>
      </c>
      <c r="G78" s="469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</row>
    <row r="79" ht="15.75" customHeight="1">
      <c r="A79" s="5">
        <v>78.0</v>
      </c>
      <c r="B79" s="122" t="s">
        <v>5351</v>
      </c>
      <c r="C79" s="401" t="s">
        <v>5352</v>
      </c>
      <c r="D79" s="80"/>
      <c r="E79" s="80"/>
      <c r="F79" s="122" t="s">
        <v>5353</v>
      </c>
      <c r="G79" s="469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</row>
    <row r="80" ht="15.75" customHeight="1">
      <c r="A80" s="5">
        <v>79.0</v>
      </c>
      <c r="B80" s="122" t="s">
        <v>5354</v>
      </c>
      <c r="C80" s="401" t="s">
        <v>5355</v>
      </c>
      <c r="D80" s="80"/>
      <c r="E80" s="80"/>
      <c r="F80" s="122" t="s">
        <v>5356</v>
      </c>
      <c r="G80" s="469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</row>
    <row r="81" ht="15.75" customHeight="1">
      <c r="A81" s="5">
        <v>80.0</v>
      </c>
      <c r="B81" s="122" t="s">
        <v>5357</v>
      </c>
      <c r="C81" s="401" t="s">
        <v>5358</v>
      </c>
      <c r="D81" s="80"/>
      <c r="E81" s="80"/>
      <c r="F81" s="122" t="s">
        <v>961</v>
      </c>
      <c r="G81" s="469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</row>
    <row r="82" ht="15.75" customHeight="1">
      <c r="A82" s="5">
        <v>81.0</v>
      </c>
      <c r="B82" s="122" t="s">
        <v>5359</v>
      </c>
      <c r="C82" s="401" t="s">
        <v>5360</v>
      </c>
      <c r="D82" s="80"/>
      <c r="E82" s="80"/>
      <c r="F82" s="122" t="s">
        <v>1257</v>
      </c>
      <c r="G82" s="469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</row>
    <row r="83" ht="15.75" customHeight="1">
      <c r="A83" s="5">
        <v>82.0</v>
      </c>
      <c r="B83" s="122" t="s">
        <v>5321</v>
      </c>
      <c r="C83" s="401" t="s">
        <v>5361</v>
      </c>
      <c r="D83" s="80"/>
      <c r="E83" s="80"/>
      <c r="F83" s="122" t="s">
        <v>2988</v>
      </c>
      <c r="G83" s="469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</row>
    <row r="84" ht="15.75" customHeight="1">
      <c r="A84" s="5">
        <v>83.0</v>
      </c>
      <c r="B84" s="122" t="s">
        <v>5362</v>
      </c>
      <c r="C84" s="401" t="s">
        <v>5363</v>
      </c>
      <c r="D84" s="80"/>
      <c r="E84" s="80"/>
      <c r="F84" s="122" t="s">
        <v>126</v>
      </c>
      <c r="G84" s="469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</row>
    <row r="85" ht="15.75" customHeight="1">
      <c r="A85" s="5">
        <v>84.0</v>
      </c>
      <c r="B85" s="122" t="s">
        <v>5364</v>
      </c>
      <c r="C85" s="401" t="s">
        <v>5365</v>
      </c>
      <c r="D85" s="80"/>
      <c r="E85" s="80"/>
      <c r="F85" s="122" t="s">
        <v>126</v>
      </c>
      <c r="G85" s="469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</row>
    <row r="86" ht="15.75" customHeight="1">
      <c r="A86" s="5">
        <v>85.0</v>
      </c>
      <c r="B86" s="122" t="s">
        <v>3399</v>
      </c>
      <c r="C86" s="401" t="s">
        <v>5366</v>
      </c>
      <c r="D86" s="80"/>
      <c r="E86" s="80"/>
      <c r="F86" s="122" t="s">
        <v>5367</v>
      </c>
      <c r="G86" s="469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</row>
    <row r="87" ht="15.75" customHeight="1">
      <c r="A87" s="5">
        <v>86.0</v>
      </c>
      <c r="B87" s="122" t="s">
        <v>1282</v>
      </c>
      <c r="C87" s="401" t="s">
        <v>5368</v>
      </c>
      <c r="D87" s="80"/>
      <c r="E87" s="80"/>
      <c r="F87" s="122" t="s">
        <v>967</v>
      </c>
      <c r="G87" s="469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</row>
    <row r="88" ht="15.75" customHeight="1">
      <c r="A88" s="5">
        <v>87.0</v>
      </c>
      <c r="B88" s="122" t="s">
        <v>5369</v>
      </c>
      <c r="C88" s="401" t="s">
        <v>5370</v>
      </c>
      <c r="D88" s="80"/>
      <c r="E88" s="80"/>
      <c r="F88" s="122" t="s">
        <v>1257</v>
      </c>
      <c r="G88" s="469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</row>
    <row r="89" ht="15.75" customHeight="1">
      <c r="A89" s="5">
        <v>88.0</v>
      </c>
      <c r="B89" s="122" t="s">
        <v>4695</v>
      </c>
      <c r="C89" s="401" t="s">
        <v>5371</v>
      </c>
      <c r="D89" s="80"/>
      <c r="E89" s="80"/>
      <c r="F89" s="122" t="s">
        <v>5372</v>
      </c>
      <c r="G89" s="469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</row>
    <row r="90" ht="15.75" customHeight="1">
      <c r="A90" s="5">
        <v>89.0</v>
      </c>
      <c r="B90" s="122" t="s">
        <v>3381</v>
      </c>
      <c r="C90" s="401" t="s">
        <v>5237</v>
      </c>
      <c r="D90" s="80"/>
      <c r="E90" s="80"/>
      <c r="F90" s="122" t="s">
        <v>5373</v>
      </c>
      <c r="G90" s="469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</row>
    <row r="91" ht="15.75" customHeight="1">
      <c r="A91" s="5">
        <v>90.0</v>
      </c>
      <c r="B91" s="122" t="s">
        <v>3399</v>
      </c>
      <c r="C91" s="401" t="s">
        <v>5366</v>
      </c>
      <c r="D91" s="80"/>
      <c r="E91" s="80"/>
      <c r="F91" s="122" t="s">
        <v>754</v>
      </c>
      <c r="G91" s="469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</row>
    <row r="92" ht="15.75" customHeight="1">
      <c r="A92" s="5">
        <v>91.0</v>
      </c>
      <c r="B92" s="122" t="s">
        <v>5374</v>
      </c>
      <c r="C92" s="401" t="s">
        <v>4795</v>
      </c>
      <c r="D92" s="80"/>
      <c r="E92" s="80"/>
      <c r="F92" s="122" t="s">
        <v>5375</v>
      </c>
      <c r="G92" s="469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</row>
    <row r="93" ht="15.75" customHeight="1">
      <c r="A93" s="5">
        <v>92.0</v>
      </c>
      <c r="B93" s="122" t="s">
        <v>5316</v>
      </c>
      <c r="C93" s="401" t="s">
        <v>5317</v>
      </c>
      <c r="D93" s="80"/>
      <c r="E93" s="80"/>
      <c r="F93" s="122" t="s">
        <v>5324</v>
      </c>
      <c r="G93" s="469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</row>
    <row r="94" ht="15.75" customHeight="1">
      <c r="A94" s="5">
        <v>93.0</v>
      </c>
      <c r="B94" s="122" t="s">
        <v>5342</v>
      </c>
      <c r="C94" s="401" t="s">
        <v>5343</v>
      </c>
      <c r="D94" s="80"/>
      <c r="E94" s="80"/>
      <c r="F94" s="122" t="s">
        <v>5376</v>
      </c>
      <c r="G94" s="469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</row>
    <row r="95" ht="15.75" customHeight="1">
      <c r="A95" s="5">
        <v>94.0</v>
      </c>
      <c r="B95" s="122" t="s">
        <v>5002</v>
      </c>
      <c r="C95" s="401" t="s">
        <v>5377</v>
      </c>
      <c r="D95" s="80"/>
      <c r="E95" s="80"/>
      <c r="F95" s="122" t="s">
        <v>5378</v>
      </c>
      <c r="G95" s="469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</row>
    <row r="96" ht="15.75" customHeight="1">
      <c r="A96" s="5">
        <v>95.0</v>
      </c>
      <c r="B96" s="122" t="s">
        <v>5379</v>
      </c>
      <c r="C96" s="401" t="s">
        <v>5380</v>
      </c>
      <c r="D96" s="80"/>
      <c r="E96" s="80"/>
      <c r="F96" s="122" t="s">
        <v>126</v>
      </c>
      <c r="G96" s="469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</row>
    <row r="97" ht="15.75" customHeight="1">
      <c r="A97" s="5">
        <v>96.0</v>
      </c>
      <c r="B97" s="122" t="s">
        <v>3381</v>
      </c>
      <c r="C97" s="401" t="s">
        <v>5381</v>
      </c>
      <c r="D97" s="80"/>
      <c r="E97" s="80"/>
      <c r="F97" s="122" t="s">
        <v>3579</v>
      </c>
      <c r="G97" s="469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</row>
    <row r="98" ht="15.75" customHeight="1">
      <c r="A98" s="5">
        <v>97.0</v>
      </c>
      <c r="B98" s="122" t="s">
        <v>5245</v>
      </c>
      <c r="C98" s="401" t="s">
        <v>5382</v>
      </c>
      <c r="D98" s="80"/>
      <c r="E98" s="80"/>
      <c r="F98" s="122" t="s">
        <v>281</v>
      </c>
      <c r="G98" s="469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</row>
    <row r="99" ht="15.75" customHeight="1">
      <c r="A99" s="5">
        <v>98.0</v>
      </c>
      <c r="B99" s="122" t="s">
        <v>5383</v>
      </c>
      <c r="C99" s="401" t="s">
        <v>5384</v>
      </c>
      <c r="D99" s="80"/>
      <c r="E99" s="80"/>
      <c r="F99" s="122" t="s">
        <v>1254</v>
      </c>
      <c r="G99" s="469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</row>
    <row r="100" ht="15.75" customHeight="1">
      <c r="A100" s="5">
        <v>99.0</v>
      </c>
      <c r="B100" s="122" t="s">
        <v>5385</v>
      </c>
      <c r="C100" s="401" t="s">
        <v>5386</v>
      </c>
      <c r="D100" s="80"/>
      <c r="E100" s="80"/>
      <c r="F100" s="122" t="s">
        <v>5387</v>
      </c>
      <c r="G100" s="469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</row>
    <row r="101" ht="15.75" customHeight="1">
      <c r="A101" s="5">
        <v>100.0</v>
      </c>
      <c r="B101" s="122" t="s">
        <v>760</v>
      </c>
      <c r="C101" s="401" t="s">
        <v>5388</v>
      </c>
      <c r="D101" s="80"/>
      <c r="E101" s="80"/>
      <c r="F101" s="122" t="s">
        <v>1037</v>
      </c>
      <c r="G101" s="469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</row>
    <row r="102" ht="15.75" customHeight="1">
      <c r="A102" s="5">
        <v>101.0</v>
      </c>
      <c r="B102" s="122" t="s">
        <v>4871</v>
      </c>
      <c r="C102" s="401" t="s">
        <v>5389</v>
      </c>
      <c r="D102" s="80"/>
      <c r="E102" s="80"/>
      <c r="F102" s="122" t="s">
        <v>5390</v>
      </c>
      <c r="G102" s="469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</row>
    <row r="103" ht="15.75" customHeight="1">
      <c r="A103" s="5">
        <v>102.0</v>
      </c>
      <c r="B103" s="122" t="s">
        <v>5391</v>
      </c>
      <c r="C103" s="401" t="s">
        <v>5392</v>
      </c>
      <c r="D103" s="80"/>
      <c r="E103" s="80"/>
      <c r="F103" s="122" t="s">
        <v>5324</v>
      </c>
      <c r="G103" s="469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</row>
    <row r="104" ht="15.75" customHeight="1">
      <c r="A104" s="5">
        <v>103.0</v>
      </c>
      <c r="B104" s="122" t="s">
        <v>5393</v>
      </c>
      <c r="C104" s="401" t="s">
        <v>5394</v>
      </c>
      <c r="D104" s="80"/>
      <c r="E104" s="80"/>
      <c r="F104" s="122" t="s">
        <v>754</v>
      </c>
      <c r="G104" s="469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</row>
    <row r="105" ht="15.75" customHeight="1">
      <c r="A105" s="5">
        <v>104.0</v>
      </c>
      <c r="B105" s="122" t="s">
        <v>5395</v>
      </c>
      <c r="C105" s="401" t="s">
        <v>5396</v>
      </c>
      <c r="D105" s="80"/>
      <c r="E105" s="80"/>
      <c r="F105" s="122" t="s">
        <v>126</v>
      </c>
      <c r="G105" s="469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</row>
    <row r="106" ht="15.75" customHeight="1">
      <c r="A106" s="5">
        <v>105.0</v>
      </c>
      <c r="B106" s="122" t="s">
        <v>5397</v>
      </c>
      <c r="C106" s="401" t="s">
        <v>5398</v>
      </c>
      <c r="D106" s="80"/>
      <c r="E106" s="80"/>
      <c r="F106" s="122" t="s">
        <v>5399</v>
      </c>
      <c r="G106" s="469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</row>
    <row r="107" ht="15.75" customHeight="1">
      <c r="A107" s="5">
        <v>106.0</v>
      </c>
      <c r="B107" s="122" t="s">
        <v>3381</v>
      </c>
      <c r="C107" s="145" t="s">
        <v>5400</v>
      </c>
      <c r="D107" s="80"/>
      <c r="E107" s="80"/>
      <c r="F107" s="122" t="s">
        <v>5401</v>
      </c>
      <c r="G107" s="469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</row>
    <row r="108" ht="15.75" customHeight="1">
      <c r="A108" s="5">
        <v>107.0</v>
      </c>
      <c r="B108" s="122" t="s">
        <v>5402</v>
      </c>
      <c r="C108" s="145" t="s">
        <v>5403</v>
      </c>
      <c r="D108" s="80"/>
      <c r="E108" s="80"/>
      <c r="F108" s="122" t="s">
        <v>1027</v>
      </c>
      <c r="G108" s="469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</row>
    <row r="109" ht="15.75" customHeight="1">
      <c r="A109" s="5">
        <v>108.0</v>
      </c>
      <c r="B109" s="122" t="s">
        <v>5404</v>
      </c>
      <c r="C109" s="401" t="s">
        <v>5405</v>
      </c>
      <c r="D109" s="80"/>
      <c r="E109" s="80"/>
      <c r="F109" s="122" t="s">
        <v>1027</v>
      </c>
      <c r="G109" s="469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</row>
    <row r="110" ht="15.75" customHeight="1">
      <c r="A110" s="5">
        <v>109.0</v>
      </c>
      <c r="B110" s="122" t="s">
        <v>5391</v>
      </c>
      <c r="C110" s="145" t="s">
        <v>5392</v>
      </c>
      <c r="D110" s="80"/>
      <c r="E110" s="80"/>
      <c r="F110" s="122" t="s">
        <v>5406</v>
      </c>
      <c r="G110" s="469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</row>
    <row r="111" ht="15.75" customHeight="1">
      <c r="A111" s="5">
        <v>110.0</v>
      </c>
      <c r="B111" s="122" t="s">
        <v>4955</v>
      </c>
      <c r="C111" s="145" t="s">
        <v>4956</v>
      </c>
      <c r="D111" s="80"/>
      <c r="E111" s="80"/>
      <c r="F111" s="122" t="s">
        <v>1263</v>
      </c>
      <c r="G111" s="469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</row>
    <row r="112" ht="15.75" customHeight="1">
      <c r="A112" s="5">
        <v>111.0</v>
      </c>
      <c r="B112" s="122" t="s">
        <v>5334</v>
      </c>
      <c r="C112" s="145" t="s">
        <v>5335</v>
      </c>
      <c r="D112" s="80"/>
      <c r="E112" s="80"/>
      <c r="F112" s="122" t="s">
        <v>5205</v>
      </c>
      <c r="G112" s="469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</row>
    <row r="113" ht="15.75" customHeight="1">
      <c r="A113" s="5">
        <v>112.0</v>
      </c>
      <c r="B113" s="122" t="s">
        <v>5407</v>
      </c>
      <c r="C113" s="401" t="s">
        <v>5408</v>
      </c>
      <c r="D113" s="80"/>
      <c r="E113" s="80"/>
      <c r="F113" s="122" t="s">
        <v>5409</v>
      </c>
      <c r="G113" s="469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</row>
    <row r="114" ht="15.75" customHeight="1">
      <c r="A114" s="5">
        <v>113.0</v>
      </c>
      <c r="B114" s="122" t="s">
        <v>1252</v>
      </c>
      <c r="C114" s="401" t="s">
        <v>1311</v>
      </c>
      <c r="D114" s="80"/>
      <c r="E114" s="80"/>
      <c r="F114" s="122" t="s">
        <v>1275</v>
      </c>
      <c r="G114" s="469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</row>
    <row r="115" ht="15.75" customHeight="1">
      <c r="A115" s="5">
        <v>114.0</v>
      </c>
      <c r="B115" s="122" t="s">
        <v>1298</v>
      </c>
      <c r="C115" s="401" t="s">
        <v>5410</v>
      </c>
      <c r="D115" s="80"/>
      <c r="E115" s="80"/>
      <c r="F115" s="122" t="s">
        <v>5262</v>
      </c>
      <c r="G115" s="469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</row>
    <row r="116" ht="15.75" customHeight="1">
      <c r="A116" s="5">
        <v>115.0</v>
      </c>
      <c r="B116" s="122" t="s">
        <v>5411</v>
      </c>
      <c r="C116" s="401" t="s">
        <v>5412</v>
      </c>
      <c r="D116" s="80"/>
      <c r="E116" s="80"/>
      <c r="F116" s="122" t="s">
        <v>1265</v>
      </c>
      <c r="G116" s="469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</row>
    <row r="117" ht="15.75" customHeight="1">
      <c r="A117" s="5">
        <v>116.0</v>
      </c>
      <c r="B117" s="122" t="s">
        <v>5397</v>
      </c>
      <c r="C117" s="401" t="s">
        <v>5398</v>
      </c>
      <c r="D117" s="80"/>
      <c r="E117" s="80"/>
      <c r="F117" s="122" t="s">
        <v>3396</v>
      </c>
      <c r="G117" s="469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</row>
    <row r="118" ht="15.75" customHeight="1">
      <c r="A118" s="5">
        <v>117.0</v>
      </c>
      <c r="B118" s="122" t="s">
        <v>3381</v>
      </c>
      <c r="C118" s="145" t="s">
        <v>5237</v>
      </c>
      <c r="D118" s="80"/>
      <c r="E118" s="80"/>
      <c r="F118" s="122" t="s">
        <v>5406</v>
      </c>
      <c r="G118" s="469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</row>
    <row r="119" ht="15.75" customHeight="1">
      <c r="A119" s="5">
        <v>118.0</v>
      </c>
      <c r="B119" s="122" t="s">
        <v>5413</v>
      </c>
      <c r="C119" s="401" t="s">
        <v>5414</v>
      </c>
      <c r="D119" s="80"/>
      <c r="E119" s="80"/>
      <c r="F119" s="122" t="s">
        <v>5415</v>
      </c>
      <c r="G119" s="469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</row>
    <row r="120" ht="15.75" customHeight="1">
      <c r="A120" s="5">
        <v>119.0</v>
      </c>
      <c r="B120" s="122" t="s">
        <v>5416</v>
      </c>
      <c r="C120" s="401" t="s">
        <v>432</v>
      </c>
      <c r="D120" s="80"/>
      <c r="E120" s="80"/>
      <c r="F120" s="122" t="s">
        <v>1724</v>
      </c>
      <c r="G120" s="469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</row>
    <row r="121" ht="15.75" customHeight="1">
      <c r="A121" s="5">
        <v>120.0</v>
      </c>
      <c r="B121" s="122" t="s">
        <v>5417</v>
      </c>
      <c r="C121" s="401" t="s">
        <v>5418</v>
      </c>
      <c r="D121" s="80"/>
      <c r="E121" s="80"/>
      <c r="F121" s="122" t="s">
        <v>5406</v>
      </c>
      <c r="G121" s="469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</row>
    <row r="122" ht="15.75" customHeight="1">
      <c r="A122" s="5">
        <v>121.0</v>
      </c>
      <c r="B122" s="145" t="s">
        <v>4695</v>
      </c>
      <c r="C122" s="401" t="s">
        <v>5371</v>
      </c>
      <c r="D122" s="80"/>
      <c r="E122" s="80"/>
      <c r="F122" s="470" t="s">
        <v>5419</v>
      </c>
      <c r="G122" s="469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</row>
    <row r="123" ht="15.75" customHeight="1">
      <c r="A123" s="5">
        <v>122.0</v>
      </c>
      <c r="B123" s="122" t="s">
        <v>5420</v>
      </c>
      <c r="C123" s="475" t="s">
        <v>5421</v>
      </c>
      <c r="D123" s="80"/>
      <c r="E123" s="80"/>
      <c r="F123" s="146" t="s">
        <v>101</v>
      </c>
      <c r="G123" s="469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</row>
    <row r="124" ht="15.75" customHeight="1">
      <c r="A124" s="5">
        <v>123.0</v>
      </c>
      <c r="B124" s="122" t="s">
        <v>5422</v>
      </c>
      <c r="C124" s="145" t="s">
        <v>5423</v>
      </c>
      <c r="D124" s="80"/>
      <c r="E124" s="80"/>
      <c r="F124" s="146" t="s">
        <v>5424</v>
      </c>
      <c r="G124" s="469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</row>
    <row r="125" ht="15.75" customHeight="1">
      <c r="A125" s="5">
        <v>124.0</v>
      </c>
      <c r="B125" s="122" t="s">
        <v>3756</v>
      </c>
      <c r="C125" s="401" t="s">
        <v>5425</v>
      </c>
      <c r="D125" s="80"/>
      <c r="E125" s="80"/>
      <c r="F125" s="146" t="s">
        <v>5426</v>
      </c>
      <c r="G125" s="469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</row>
    <row r="126" ht="15.75" customHeight="1">
      <c r="A126" s="5">
        <v>125.0</v>
      </c>
      <c r="B126" s="122" t="s">
        <v>1298</v>
      </c>
      <c r="C126" s="401" t="s">
        <v>5427</v>
      </c>
      <c r="D126" s="80"/>
      <c r="E126" s="80"/>
      <c r="F126" s="146" t="s">
        <v>5300</v>
      </c>
      <c r="G126" s="469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</row>
    <row r="127" ht="15.75" customHeight="1">
      <c r="A127" s="5">
        <v>126.0</v>
      </c>
      <c r="B127" s="122" t="s">
        <v>1252</v>
      </c>
      <c r="C127" s="401" t="s">
        <v>1311</v>
      </c>
      <c r="D127" s="80"/>
      <c r="E127" s="80"/>
      <c r="F127" s="146" t="s">
        <v>5428</v>
      </c>
      <c r="G127" s="469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</row>
    <row r="128" ht="15.75" customHeight="1">
      <c r="A128" s="5">
        <v>127.0</v>
      </c>
      <c r="B128" s="122" t="s">
        <v>5429</v>
      </c>
      <c r="C128" s="145" t="s">
        <v>5430</v>
      </c>
      <c r="D128" s="80"/>
      <c r="E128" s="80"/>
      <c r="F128" s="146" t="s">
        <v>5409</v>
      </c>
      <c r="G128" s="469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</row>
    <row r="129" ht="15.75" customHeight="1">
      <c r="A129" s="5">
        <v>128.0</v>
      </c>
      <c r="B129" s="122" t="s">
        <v>5431</v>
      </c>
      <c r="C129" s="145" t="s">
        <v>4978</v>
      </c>
      <c r="D129" s="80"/>
      <c r="E129" s="80"/>
      <c r="F129" s="146" t="s">
        <v>271</v>
      </c>
      <c r="G129" s="469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</row>
    <row r="130" ht="15.75" customHeight="1">
      <c r="A130" s="5">
        <v>129.0</v>
      </c>
      <c r="B130" s="122" t="s">
        <v>5260</v>
      </c>
      <c r="C130" s="401" t="s">
        <v>5261</v>
      </c>
      <c r="D130" s="80"/>
      <c r="E130" s="80"/>
      <c r="F130" s="146" t="s">
        <v>967</v>
      </c>
      <c r="G130" s="469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</row>
    <row r="131" ht="15.75" customHeight="1">
      <c r="A131" s="5">
        <v>130.0</v>
      </c>
      <c r="B131" s="122" t="s">
        <v>3325</v>
      </c>
      <c r="C131" s="401" t="s">
        <v>5432</v>
      </c>
      <c r="D131" s="80"/>
      <c r="E131" s="80"/>
      <c r="F131" s="146" t="s">
        <v>754</v>
      </c>
      <c r="G131" s="469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</row>
    <row r="132" ht="15.75" customHeight="1">
      <c r="A132" s="5">
        <v>131.0</v>
      </c>
      <c r="B132" s="122" t="s">
        <v>5433</v>
      </c>
      <c r="C132" s="145" t="s">
        <v>5434</v>
      </c>
      <c r="D132" s="80"/>
      <c r="E132" s="80"/>
      <c r="F132" s="146" t="s">
        <v>5435</v>
      </c>
      <c r="G132" s="469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</row>
    <row r="133" ht="15.75" customHeight="1">
      <c r="A133" s="5">
        <v>132.0</v>
      </c>
      <c r="B133" s="122" t="s">
        <v>5436</v>
      </c>
      <c r="C133" s="145" t="s">
        <v>5437</v>
      </c>
      <c r="D133" s="80"/>
      <c r="E133" s="80"/>
      <c r="F133" s="146" t="s">
        <v>5438</v>
      </c>
      <c r="G133" s="469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</row>
    <row r="134" ht="15.75" customHeight="1">
      <c r="A134" s="5">
        <v>133.0</v>
      </c>
      <c r="B134" s="122" t="s">
        <v>5422</v>
      </c>
      <c r="C134" s="145" t="s">
        <v>5439</v>
      </c>
      <c r="D134" s="80"/>
      <c r="E134" s="80"/>
      <c r="F134" s="146" t="s">
        <v>754</v>
      </c>
      <c r="G134" s="469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</row>
    <row r="135" ht="15.75" customHeight="1">
      <c r="A135" s="5">
        <v>134.0</v>
      </c>
      <c r="B135" s="122" t="s">
        <v>5440</v>
      </c>
      <c r="C135" s="145" t="s">
        <v>5441</v>
      </c>
      <c r="D135" s="80"/>
      <c r="E135" s="80"/>
      <c r="F135" s="146" t="s">
        <v>126</v>
      </c>
      <c r="G135" s="469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</row>
    <row r="136" ht="15.75" customHeight="1">
      <c r="A136" s="5">
        <v>135.0</v>
      </c>
      <c r="B136" s="122" t="s">
        <v>5442</v>
      </c>
      <c r="C136" s="145" t="s">
        <v>5443</v>
      </c>
      <c r="D136" s="80"/>
      <c r="E136" s="80"/>
      <c r="F136" s="146" t="s">
        <v>5205</v>
      </c>
      <c r="G136" s="469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</row>
    <row r="137" ht="15.75" customHeight="1">
      <c r="A137" s="5">
        <v>136.0</v>
      </c>
      <c r="B137" s="122" t="s">
        <v>5303</v>
      </c>
      <c r="C137" s="145" t="s">
        <v>5444</v>
      </c>
      <c r="D137" s="80"/>
      <c r="E137" s="80"/>
      <c r="F137" s="146" t="s">
        <v>5445</v>
      </c>
      <c r="G137" s="469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</row>
    <row r="138" ht="15.75" customHeight="1">
      <c r="A138" s="5">
        <v>137.0</v>
      </c>
      <c r="B138" s="122" t="s">
        <v>5446</v>
      </c>
      <c r="C138" s="145" t="s">
        <v>5447</v>
      </c>
      <c r="D138" s="80"/>
      <c r="E138" s="80"/>
      <c r="F138" s="146" t="s">
        <v>5448</v>
      </c>
      <c r="G138" s="469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</row>
    <row r="139" ht="15.75" customHeight="1">
      <c r="A139" s="5">
        <v>138.0</v>
      </c>
      <c r="B139" s="122" t="s">
        <v>5449</v>
      </c>
      <c r="C139" s="145" t="s">
        <v>5450</v>
      </c>
      <c r="D139" s="80"/>
      <c r="E139" s="80"/>
      <c r="F139" s="146" t="s">
        <v>5314</v>
      </c>
      <c r="G139" s="469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</row>
    <row r="140" ht="15.75" customHeight="1">
      <c r="A140" s="5">
        <v>139.0</v>
      </c>
      <c r="B140" s="122" t="s">
        <v>1255</v>
      </c>
      <c r="C140" s="145" t="s">
        <v>5382</v>
      </c>
      <c r="D140" s="80"/>
      <c r="E140" s="80"/>
      <c r="F140" s="146" t="s">
        <v>5451</v>
      </c>
      <c r="G140" s="469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</row>
    <row r="141" ht="15.75" customHeight="1">
      <c r="A141" s="5">
        <v>140.0</v>
      </c>
      <c r="B141" s="122" t="s">
        <v>5452</v>
      </c>
      <c r="C141" s="145" t="s">
        <v>5453</v>
      </c>
      <c r="D141" s="80"/>
      <c r="E141" s="80"/>
      <c r="F141" s="146" t="s">
        <v>1292</v>
      </c>
      <c r="G141" s="469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</row>
    <row r="142" ht="15.75" customHeight="1">
      <c r="A142" s="5">
        <v>141.0</v>
      </c>
      <c r="B142" s="122" t="s">
        <v>5454</v>
      </c>
      <c r="C142" s="145" t="s">
        <v>5455</v>
      </c>
      <c r="D142" s="80"/>
      <c r="E142" s="80"/>
      <c r="F142" s="146" t="s">
        <v>3315</v>
      </c>
      <c r="G142" s="469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</row>
    <row r="143" ht="15.75" customHeight="1">
      <c r="A143" s="5">
        <v>142.0</v>
      </c>
      <c r="B143" s="122" t="s">
        <v>5214</v>
      </c>
      <c r="C143" s="145" t="s">
        <v>4099</v>
      </c>
      <c r="D143" s="80"/>
      <c r="E143" s="80"/>
      <c r="F143" s="146" t="s">
        <v>5456</v>
      </c>
      <c r="G143" s="469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</row>
    <row r="144" ht="15.75" customHeight="1">
      <c r="A144" s="5">
        <v>143.0</v>
      </c>
      <c r="B144" s="122" t="s">
        <v>5457</v>
      </c>
      <c r="C144" s="145" t="s">
        <v>5458</v>
      </c>
      <c r="D144" s="80"/>
      <c r="E144" s="80"/>
      <c r="F144" s="146" t="s">
        <v>1724</v>
      </c>
      <c r="G144" s="469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</row>
    <row r="145" ht="15.75" customHeight="1">
      <c r="A145" s="5">
        <v>144.0</v>
      </c>
      <c r="B145" s="122" t="s">
        <v>5459</v>
      </c>
      <c r="C145" s="145" t="s">
        <v>5460</v>
      </c>
      <c r="D145" s="80"/>
      <c r="E145" s="80"/>
      <c r="F145" s="146" t="s">
        <v>281</v>
      </c>
      <c r="G145" s="469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</row>
    <row r="146" ht="15.75" customHeight="1">
      <c r="A146" s="5">
        <v>145.0</v>
      </c>
      <c r="B146" s="122" t="s">
        <v>5461</v>
      </c>
      <c r="C146" s="476" t="s">
        <v>5462</v>
      </c>
      <c r="D146" s="80"/>
      <c r="E146" s="80"/>
      <c r="F146" s="146" t="s">
        <v>1265</v>
      </c>
      <c r="G146" s="469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</row>
    <row r="147" ht="15.75" customHeight="1">
      <c r="A147" s="5">
        <v>146.0</v>
      </c>
      <c r="B147" s="122" t="s">
        <v>5076</v>
      </c>
      <c r="C147" s="145" t="s">
        <v>5463</v>
      </c>
      <c r="D147" s="80"/>
      <c r="E147" s="80"/>
      <c r="F147" s="146" t="s">
        <v>1292</v>
      </c>
      <c r="G147" s="469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</row>
    <row r="148" ht="15.75" customHeight="1">
      <c r="A148" s="5">
        <v>147.0</v>
      </c>
      <c r="B148" s="122" t="s">
        <v>5464</v>
      </c>
      <c r="C148" s="145" t="s">
        <v>5465</v>
      </c>
      <c r="D148" s="80"/>
      <c r="E148" s="80"/>
      <c r="F148" s="146" t="s">
        <v>3412</v>
      </c>
      <c r="G148" s="469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</row>
    <row r="149" ht="15.75" customHeight="1">
      <c r="A149" s="5">
        <v>148.0</v>
      </c>
      <c r="B149" s="477" t="s">
        <v>5466</v>
      </c>
      <c r="C149" s="145" t="s">
        <v>5467</v>
      </c>
      <c r="D149" s="80"/>
      <c r="E149" s="80"/>
      <c r="F149" s="478" t="s">
        <v>3264</v>
      </c>
      <c r="G149" s="469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</row>
    <row r="150" ht="15.75" customHeight="1">
      <c r="A150" s="5">
        <v>149.0</v>
      </c>
      <c r="B150" s="122" t="s">
        <v>5422</v>
      </c>
      <c r="C150" s="145" t="s">
        <v>5439</v>
      </c>
      <c r="D150" s="80"/>
      <c r="E150" s="80"/>
      <c r="F150" s="146" t="s">
        <v>5424</v>
      </c>
      <c r="G150" s="469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</row>
    <row r="151" ht="15.75" customHeight="1">
      <c r="A151" s="5">
        <v>150.0</v>
      </c>
      <c r="B151" s="122" t="s">
        <v>5468</v>
      </c>
      <c r="C151" s="145" t="s">
        <v>5460</v>
      </c>
      <c r="D151" s="80"/>
      <c r="E151" s="80"/>
      <c r="F151" s="146" t="s">
        <v>1292</v>
      </c>
      <c r="G151" s="469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</row>
    <row r="152" ht="15.75" customHeight="1">
      <c r="A152" s="5">
        <v>151.0</v>
      </c>
      <c r="B152" s="122" t="s">
        <v>4279</v>
      </c>
      <c r="C152" s="145" t="s">
        <v>5469</v>
      </c>
      <c r="D152" s="80"/>
      <c r="E152" s="80"/>
      <c r="F152" s="146" t="s">
        <v>5470</v>
      </c>
      <c r="G152" s="469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</row>
    <row r="153" ht="15.75" customHeight="1">
      <c r="A153" s="5">
        <v>152.0</v>
      </c>
      <c r="B153" s="122" t="s">
        <v>5471</v>
      </c>
      <c r="C153" s="145" t="s">
        <v>5472</v>
      </c>
      <c r="D153" s="80"/>
      <c r="E153" s="80"/>
      <c r="F153" s="146" t="s">
        <v>1720</v>
      </c>
      <c r="G153" s="469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</row>
    <row r="154" ht="15.75" customHeight="1">
      <c r="A154" s="5">
        <v>153.0</v>
      </c>
      <c r="B154" s="122" t="s">
        <v>3171</v>
      </c>
      <c r="C154" s="145" t="s">
        <v>5473</v>
      </c>
      <c r="D154" s="80"/>
      <c r="E154" s="80"/>
      <c r="F154" s="146" t="s">
        <v>5474</v>
      </c>
      <c r="G154" s="469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</row>
    <row r="155" ht="15.75" customHeight="1">
      <c r="A155" s="5">
        <v>154.0</v>
      </c>
      <c r="B155" s="122" t="s">
        <v>118</v>
      </c>
      <c r="C155" s="145" t="s">
        <v>5475</v>
      </c>
      <c r="D155" s="80"/>
      <c r="E155" s="80"/>
      <c r="F155" s="146" t="s">
        <v>3253</v>
      </c>
      <c r="G155" s="469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</row>
    <row r="156" ht="15.75" customHeight="1">
      <c r="A156" s="5">
        <v>155.0</v>
      </c>
      <c r="B156" s="122" t="s">
        <v>5476</v>
      </c>
      <c r="C156" s="145" t="s">
        <v>5477</v>
      </c>
      <c r="D156" s="80"/>
      <c r="E156" s="80"/>
      <c r="F156" s="146" t="s">
        <v>1281</v>
      </c>
      <c r="G156" s="469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</row>
    <row r="157" ht="15.75" customHeight="1">
      <c r="A157" s="5">
        <v>156.0</v>
      </c>
      <c r="B157" s="122" t="s">
        <v>5478</v>
      </c>
      <c r="C157" s="145" t="s">
        <v>5479</v>
      </c>
      <c r="D157" s="80"/>
      <c r="E157" s="80"/>
      <c r="F157" s="146" t="s">
        <v>5480</v>
      </c>
      <c r="G157" s="469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</row>
    <row r="158" ht="15.75" customHeight="1">
      <c r="A158" s="5">
        <v>157.0</v>
      </c>
      <c r="B158" s="122" t="s">
        <v>1726</v>
      </c>
      <c r="C158" s="145" t="s">
        <v>5481</v>
      </c>
      <c r="D158" s="80"/>
      <c r="E158" s="80"/>
      <c r="F158" s="146" t="s">
        <v>5482</v>
      </c>
      <c r="G158" s="469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</row>
    <row r="159" ht="15.75" customHeight="1">
      <c r="A159" s="5">
        <v>158.0</v>
      </c>
      <c r="B159" s="122" t="s">
        <v>5483</v>
      </c>
      <c r="C159" s="401" t="s">
        <v>5484</v>
      </c>
      <c r="D159" s="80"/>
      <c r="E159" s="80"/>
      <c r="F159" s="146" t="s">
        <v>1294</v>
      </c>
      <c r="G159" s="469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</row>
    <row r="160" ht="15.75" customHeight="1">
      <c r="A160" s="5">
        <v>159.0</v>
      </c>
      <c r="B160" s="122" t="s">
        <v>5485</v>
      </c>
      <c r="C160" s="145" t="s">
        <v>5486</v>
      </c>
      <c r="D160" s="80"/>
      <c r="E160" s="80"/>
      <c r="F160" s="146" t="s">
        <v>116</v>
      </c>
      <c r="G160" s="469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</row>
    <row r="161" ht="15.75" customHeight="1">
      <c r="A161" s="5">
        <v>160.0</v>
      </c>
      <c r="B161" s="122" t="s">
        <v>5487</v>
      </c>
      <c r="C161" s="145" t="s">
        <v>5488</v>
      </c>
      <c r="D161" s="80"/>
      <c r="E161" s="80"/>
      <c r="F161" s="146" t="s">
        <v>1742</v>
      </c>
      <c r="G161" s="469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</row>
    <row r="162" ht="15.75" customHeight="1">
      <c r="A162" s="5">
        <v>161.0</v>
      </c>
      <c r="B162" s="122" t="s">
        <v>3383</v>
      </c>
      <c r="C162" s="145" t="s">
        <v>5489</v>
      </c>
      <c r="D162" s="80"/>
      <c r="E162" s="80"/>
      <c r="F162" s="146" t="s">
        <v>5490</v>
      </c>
      <c r="G162" s="469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</row>
    <row r="163" ht="15.75" customHeight="1">
      <c r="A163" s="5">
        <v>162.0</v>
      </c>
      <c r="B163" s="122" t="s">
        <v>3006</v>
      </c>
      <c r="C163" s="145" t="s">
        <v>5491</v>
      </c>
      <c r="D163" s="80"/>
      <c r="E163" s="80"/>
      <c r="F163" s="146" t="s">
        <v>5492</v>
      </c>
      <c r="G163" s="469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</row>
    <row r="164" ht="15.75" customHeight="1">
      <c r="A164" s="5">
        <v>163.0</v>
      </c>
      <c r="B164" s="122" t="s">
        <v>208</v>
      </c>
      <c r="C164" s="401" t="s">
        <v>5337</v>
      </c>
      <c r="D164" s="80"/>
      <c r="E164" s="80"/>
      <c r="F164" s="146" t="s">
        <v>267</v>
      </c>
      <c r="G164" s="469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</row>
    <row r="165" ht="15.75" customHeight="1">
      <c r="A165" s="5">
        <v>164.0</v>
      </c>
      <c r="B165" s="122" t="s">
        <v>5493</v>
      </c>
      <c r="C165" s="401" t="s">
        <v>445</v>
      </c>
      <c r="D165" s="80"/>
      <c r="E165" s="80"/>
      <c r="F165" s="146" t="s">
        <v>5494</v>
      </c>
      <c r="G165" s="469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</row>
    <row r="166" ht="15.75" customHeight="1">
      <c r="A166" s="5">
        <v>165.0</v>
      </c>
      <c r="B166" s="122" t="s">
        <v>5495</v>
      </c>
      <c r="C166" s="401" t="s">
        <v>5496</v>
      </c>
      <c r="D166" s="80"/>
      <c r="E166" s="80"/>
      <c r="F166" s="146" t="s">
        <v>890</v>
      </c>
      <c r="G166" s="469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</row>
    <row r="167" ht="15.75" customHeight="1">
      <c r="A167" s="5">
        <v>166.0</v>
      </c>
      <c r="B167" s="122" t="s">
        <v>778</v>
      </c>
      <c r="C167" s="401" t="s">
        <v>801</v>
      </c>
      <c r="D167" s="80"/>
      <c r="E167" s="80"/>
      <c r="F167" s="146" t="s">
        <v>827</v>
      </c>
      <c r="G167" s="469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</row>
    <row r="168" ht="15.75" customHeight="1">
      <c r="A168" s="5">
        <v>167.0</v>
      </c>
      <c r="B168" s="122" t="s">
        <v>1282</v>
      </c>
      <c r="C168" s="401" t="s">
        <v>5266</v>
      </c>
      <c r="D168" s="80"/>
      <c r="E168" s="80"/>
      <c r="F168" s="146" t="s">
        <v>1281</v>
      </c>
      <c r="G168" s="469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</row>
    <row r="169" ht="15.75" customHeight="1">
      <c r="A169" s="5">
        <v>168.0</v>
      </c>
      <c r="B169" s="122" t="s">
        <v>760</v>
      </c>
      <c r="C169" s="401" t="s">
        <v>5497</v>
      </c>
      <c r="D169" s="80"/>
      <c r="E169" s="80"/>
      <c r="F169" s="146" t="s">
        <v>5498</v>
      </c>
      <c r="G169" s="469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</row>
    <row r="170" ht="15.75" customHeight="1">
      <c r="A170" s="5">
        <v>169.0</v>
      </c>
      <c r="B170" s="122" t="s">
        <v>5499</v>
      </c>
      <c r="C170" s="401" t="s">
        <v>5500</v>
      </c>
      <c r="D170" s="80"/>
      <c r="E170" s="80"/>
      <c r="F170" s="146" t="s">
        <v>5501</v>
      </c>
      <c r="G170" s="469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</row>
    <row r="171" ht="15.75" customHeight="1">
      <c r="A171" s="5">
        <v>170.0</v>
      </c>
      <c r="B171" s="122" t="s">
        <v>5502</v>
      </c>
      <c r="C171" s="401" t="s">
        <v>5503</v>
      </c>
      <c r="D171" s="80"/>
      <c r="E171" s="80"/>
      <c r="F171" s="146" t="s">
        <v>5504</v>
      </c>
      <c r="G171" s="469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</row>
    <row r="172" ht="15.75" customHeight="1">
      <c r="A172" s="5">
        <v>171.0</v>
      </c>
      <c r="B172" s="122" t="s">
        <v>5440</v>
      </c>
      <c r="C172" s="401" t="s">
        <v>5505</v>
      </c>
      <c r="D172" s="80"/>
      <c r="E172" s="80"/>
      <c r="F172" s="146" t="s">
        <v>5506</v>
      </c>
      <c r="G172" s="469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</row>
    <row r="173" ht="15.75" customHeight="1">
      <c r="A173" s="5">
        <v>172.0</v>
      </c>
      <c r="B173" s="122" t="s">
        <v>5507</v>
      </c>
      <c r="C173" s="145" t="s">
        <v>5508</v>
      </c>
      <c r="D173" s="80"/>
      <c r="E173" s="80"/>
      <c r="F173" s="479" t="s">
        <v>5509</v>
      </c>
      <c r="G173" s="469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</row>
    <row r="174" ht="15.75" customHeight="1">
      <c r="A174" s="5">
        <v>173.0</v>
      </c>
      <c r="B174" s="122" t="s">
        <v>5510</v>
      </c>
      <c r="C174" s="401" t="s">
        <v>5511</v>
      </c>
      <c r="D174" s="80"/>
      <c r="E174" s="80"/>
      <c r="F174" s="146" t="s">
        <v>5512</v>
      </c>
      <c r="G174" s="469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</row>
    <row r="175" ht="15.75" customHeight="1">
      <c r="A175" s="5">
        <v>174.0</v>
      </c>
      <c r="B175" s="122" t="s">
        <v>5513</v>
      </c>
      <c r="C175" s="401" t="s">
        <v>5514</v>
      </c>
      <c r="D175" s="80"/>
      <c r="E175" s="80"/>
      <c r="F175" s="146" t="s">
        <v>5300</v>
      </c>
      <c r="G175" s="469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</row>
    <row r="176" ht="15.75" customHeight="1">
      <c r="A176" s="5">
        <v>175.0</v>
      </c>
      <c r="B176" s="122" t="s">
        <v>5515</v>
      </c>
      <c r="C176" s="401" t="s">
        <v>4285</v>
      </c>
      <c r="D176" s="80"/>
      <c r="E176" s="80"/>
      <c r="F176" s="146" t="s">
        <v>5300</v>
      </c>
      <c r="G176" s="469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</row>
    <row r="177" ht="15.75" customHeight="1">
      <c r="A177" s="5">
        <v>176.0</v>
      </c>
      <c r="B177" s="122" t="s">
        <v>5516</v>
      </c>
      <c r="C177" s="401" t="s">
        <v>5517</v>
      </c>
      <c r="D177" s="80"/>
      <c r="E177" s="80"/>
      <c r="F177" s="146" t="s">
        <v>1032</v>
      </c>
      <c r="G177" s="469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</row>
    <row r="178" ht="15.75" customHeight="1">
      <c r="A178" s="5">
        <v>177.0</v>
      </c>
      <c r="B178" s="122" t="s">
        <v>5518</v>
      </c>
      <c r="C178" s="401" t="s">
        <v>5519</v>
      </c>
      <c r="D178" s="80"/>
      <c r="E178" s="80"/>
      <c r="F178" s="146" t="s">
        <v>126</v>
      </c>
      <c r="G178" s="469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</row>
    <row r="179" ht="15.75" customHeight="1">
      <c r="A179" s="5">
        <v>178.0</v>
      </c>
      <c r="B179" s="122" t="s">
        <v>1229</v>
      </c>
      <c r="C179" s="401" t="s">
        <v>1230</v>
      </c>
      <c r="D179" s="80"/>
      <c r="E179" s="80"/>
      <c r="F179" s="146" t="s">
        <v>1032</v>
      </c>
      <c r="G179" s="469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</row>
    <row r="180" ht="15.75" customHeight="1">
      <c r="A180" s="5">
        <v>179.0</v>
      </c>
      <c r="B180" s="122" t="s">
        <v>1264</v>
      </c>
      <c r="C180" s="401" t="s">
        <v>5520</v>
      </c>
      <c r="D180" s="80"/>
      <c r="E180" s="80"/>
      <c r="F180" s="146" t="s">
        <v>5300</v>
      </c>
      <c r="G180" s="469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</row>
    <row r="181" ht="15.75" customHeight="1">
      <c r="A181" s="5">
        <v>180.0</v>
      </c>
      <c r="B181" s="122" t="s">
        <v>5521</v>
      </c>
      <c r="C181" s="401" t="s">
        <v>5522</v>
      </c>
      <c r="D181" s="80"/>
      <c r="E181" s="80"/>
      <c r="F181" s="146" t="s">
        <v>1281</v>
      </c>
      <c r="G181" s="469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</row>
    <row r="182" ht="15.75" customHeight="1">
      <c r="A182" s="5">
        <v>181.0</v>
      </c>
      <c r="B182" s="122" t="s">
        <v>5523</v>
      </c>
      <c r="C182" s="401" t="s">
        <v>5524</v>
      </c>
      <c r="D182" s="80"/>
      <c r="E182" s="80"/>
      <c r="F182" s="146" t="s">
        <v>1281</v>
      </c>
      <c r="G182" s="469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</row>
    <row r="183" ht="15.75" customHeight="1">
      <c r="A183" s="5">
        <v>182.0</v>
      </c>
      <c r="B183" s="122" t="s">
        <v>5525</v>
      </c>
      <c r="C183" s="401" t="s">
        <v>5526</v>
      </c>
      <c r="D183" s="80"/>
      <c r="E183" s="80"/>
      <c r="F183" s="146" t="s">
        <v>5527</v>
      </c>
      <c r="G183" s="469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</row>
    <row r="184" ht="15.75" customHeight="1">
      <c r="A184" s="5">
        <v>183.0</v>
      </c>
      <c r="B184" s="122" t="s">
        <v>208</v>
      </c>
      <c r="C184" s="401" t="s">
        <v>5337</v>
      </c>
      <c r="D184" s="80"/>
      <c r="E184" s="80"/>
      <c r="F184" s="146" t="s">
        <v>5528</v>
      </c>
      <c r="G184" s="469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</row>
    <row r="185" ht="15.75" customHeight="1">
      <c r="A185" s="5">
        <v>184.0</v>
      </c>
      <c r="B185" s="122" t="s">
        <v>5529</v>
      </c>
      <c r="C185" s="401" t="s">
        <v>5530</v>
      </c>
      <c r="D185" s="80"/>
      <c r="E185" s="80"/>
      <c r="F185" s="146" t="s">
        <v>5531</v>
      </c>
      <c r="G185" s="469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</row>
    <row r="186" ht="15.75" customHeight="1">
      <c r="A186" s="5">
        <v>185.0</v>
      </c>
      <c r="B186" s="122" t="s">
        <v>5532</v>
      </c>
      <c r="C186" s="401" t="s">
        <v>5533</v>
      </c>
      <c r="D186" s="80"/>
      <c r="E186" s="80"/>
      <c r="F186" s="146" t="s">
        <v>1032</v>
      </c>
      <c r="G186" s="469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</row>
    <row r="187" ht="15.75" customHeight="1">
      <c r="A187" s="5">
        <v>186.0</v>
      </c>
      <c r="B187" s="122" t="s">
        <v>5534</v>
      </c>
      <c r="C187" s="401" t="s">
        <v>5535</v>
      </c>
      <c r="D187" s="80"/>
      <c r="E187" s="80"/>
      <c r="F187" s="146" t="s">
        <v>5536</v>
      </c>
      <c r="G187" s="469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</row>
    <row r="188" ht="15.75" customHeight="1">
      <c r="A188" s="5">
        <v>187.0</v>
      </c>
      <c r="B188" s="122" t="s">
        <v>5537</v>
      </c>
      <c r="C188" s="401" t="s">
        <v>5538</v>
      </c>
      <c r="D188" s="80"/>
      <c r="E188" s="80"/>
      <c r="F188" s="146" t="s">
        <v>126</v>
      </c>
      <c r="G188" s="469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</row>
    <row r="189" ht="15.75" customHeight="1">
      <c r="A189" s="5">
        <v>188.0</v>
      </c>
      <c r="B189" s="122" t="s">
        <v>5539</v>
      </c>
      <c r="C189" s="401" t="s">
        <v>5540</v>
      </c>
      <c r="D189" s="80"/>
      <c r="E189" s="80"/>
      <c r="F189" s="146" t="s">
        <v>1292</v>
      </c>
      <c r="G189" s="469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</row>
    <row r="190" ht="15.75" customHeight="1">
      <c r="A190" s="5">
        <v>189.0</v>
      </c>
      <c r="B190" s="122" t="s">
        <v>5541</v>
      </c>
      <c r="C190" s="401" t="s">
        <v>5542</v>
      </c>
      <c r="D190" s="80"/>
      <c r="E190" s="80"/>
      <c r="F190" s="146" t="s">
        <v>5543</v>
      </c>
      <c r="G190" s="469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</row>
    <row r="191" ht="15.75" customHeight="1">
      <c r="A191" s="5">
        <v>190.0</v>
      </c>
      <c r="B191" s="122" t="s">
        <v>5544</v>
      </c>
      <c r="C191" s="401" t="s">
        <v>5545</v>
      </c>
      <c r="D191" s="80"/>
      <c r="E191" s="80"/>
      <c r="F191" s="146" t="s">
        <v>126</v>
      </c>
      <c r="G191" s="469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</row>
    <row r="192" ht="15.75" customHeight="1">
      <c r="A192" s="5">
        <v>191.0</v>
      </c>
      <c r="B192" s="122" t="s">
        <v>5223</v>
      </c>
      <c r="C192" s="401" t="s">
        <v>5546</v>
      </c>
      <c r="D192" s="80"/>
      <c r="E192" s="80"/>
      <c r="F192" s="146" t="s">
        <v>1032</v>
      </c>
      <c r="G192" s="469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</row>
    <row r="193" ht="15.75" customHeight="1">
      <c r="A193" s="5">
        <v>192.0</v>
      </c>
      <c r="B193" s="122" t="s">
        <v>5547</v>
      </c>
      <c r="C193" s="401" t="s">
        <v>5548</v>
      </c>
      <c r="D193" s="80"/>
      <c r="E193" s="80"/>
      <c r="F193" s="146" t="s">
        <v>1032</v>
      </c>
      <c r="G193" s="469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</row>
    <row r="194" ht="15.75" customHeight="1">
      <c r="A194" s="5">
        <v>193.0</v>
      </c>
      <c r="B194" s="122" t="s">
        <v>5549</v>
      </c>
      <c r="C194" s="401" t="s">
        <v>5550</v>
      </c>
      <c r="D194" s="80"/>
      <c r="E194" s="80"/>
      <c r="F194" s="146" t="s">
        <v>3611</v>
      </c>
      <c r="G194" s="469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</row>
    <row r="195" ht="15.75" customHeight="1">
      <c r="A195" s="5">
        <v>194.0</v>
      </c>
      <c r="B195" s="122" t="s">
        <v>5551</v>
      </c>
      <c r="C195" s="401" t="s">
        <v>5552</v>
      </c>
      <c r="D195" s="80"/>
      <c r="E195" s="80"/>
      <c r="F195" s="146" t="s">
        <v>5205</v>
      </c>
      <c r="G195" s="469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</row>
    <row r="196" ht="15.75" customHeight="1">
      <c r="A196" s="5">
        <v>195.0</v>
      </c>
      <c r="B196" s="122" t="s">
        <v>5553</v>
      </c>
      <c r="C196" s="401" t="s">
        <v>5554</v>
      </c>
      <c r="D196" s="80"/>
      <c r="E196" s="80"/>
      <c r="F196" s="146" t="s">
        <v>5555</v>
      </c>
      <c r="G196" s="469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</row>
    <row r="197" ht="15.75" customHeight="1">
      <c r="A197" s="5">
        <v>196.0</v>
      </c>
      <c r="B197" s="122" t="s">
        <v>2802</v>
      </c>
      <c r="C197" s="401" t="s">
        <v>2803</v>
      </c>
      <c r="D197" s="80"/>
      <c r="E197" s="80"/>
      <c r="F197" s="146" t="s">
        <v>218</v>
      </c>
      <c r="G197" s="469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</row>
    <row r="198" ht="15.75" customHeight="1">
      <c r="A198" s="5">
        <v>197.0</v>
      </c>
      <c r="B198" s="122" t="s">
        <v>5556</v>
      </c>
      <c r="C198" s="401" t="s">
        <v>5557</v>
      </c>
      <c r="D198" s="80"/>
      <c r="E198" s="80"/>
      <c r="F198" s="146" t="s">
        <v>5558</v>
      </c>
      <c r="G198" s="469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</row>
    <row r="199" ht="15.75" customHeight="1">
      <c r="A199" s="5">
        <v>198.0</v>
      </c>
      <c r="B199" s="122" t="s">
        <v>5559</v>
      </c>
      <c r="C199" s="401" t="s">
        <v>5560</v>
      </c>
      <c r="D199" s="80"/>
      <c r="E199" s="80"/>
      <c r="F199" s="146" t="s">
        <v>5561</v>
      </c>
      <c r="G199" s="469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</row>
    <row r="200" ht="15.75" customHeight="1">
      <c r="A200" s="5">
        <v>199.0</v>
      </c>
      <c r="B200" s="122" t="s">
        <v>5298</v>
      </c>
      <c r="C200" s="401" t="s">
        <v>5299</v>
      </c>
      <c r="D200" s="80"/>
      <c r="E200" s="80"/>
      <c r="F200" s="146" t="s">
        <v>5300</v>
      </c>
      <c r="G200" s="469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</row>
    <row r="201" ht="15.75" customHeight="1">
      <c r="A201" s="5">
        <v>200.0</v>
      </c>
      <c r="B201" s="122" t="s">
        <v>954</v>
      </c>
      <c r="C201" s="401" t="s">
        <v>5562</v>
      </c>
      <c r="D201" s="80"/>
      <c r="E201" s="80"/>
      <c r="F201" s="146" t="s">
        <v>1294</v>
      </c>
      <c r="G201" s="469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</row>
    <row r="202" ht="15.75" customHeight="1">
      <c r="A202" s="5">
        <v>201.0</v>
      </c>
      <c r="B202" s="122" t="s">
        <v>3375</v>
      </c>
      <c r="C202" s="401" t="s">
        <v>5563</v>
      </c>
      <c r="D202" s="80"/>
      <c r="E202" s="80"/>
      <c r="F202" s="146" t="s">
        <v>5564</v>
      </c>
      <c r="G202" s="469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</row>
    <row r="203" ht="15.75" customHeight="1">
      <c r="A203" s="5">
        <v>202.0</v>
      </c>
      <c r="B203" s="122" t="s">
        <v>5565</v>
      </c>
      <c r="C203" s="401" t="s">
        <v>5566</v>
      </c>
      <c r="D203" s="80"/>
      <c r="E203" s="80"/>
      <c r="F203" s="146" t="s">
        <v>267</v>
      </c>
      <c r="G203" s="469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</row>
    <row r="204" ht="15.75" customHeight="1">
      <c r="A204" s="5">
        <v>203.0</v>
      </c>
      <c r="B204" s="122" t="s">
        <v>5567</v>
      </c>
      <c r="C204" s="401" t="s">
        <v>5568</v>
      </c>
      <c r="D204" s="80"/>
      <c r="E204" s="80"/>
      <c r="F204" s="146" t="s">
        <v>218</v>
      </c>
      <c r="G204" s="469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</row>
    <row r="205" ht="15.75" customHeight="1">
      <c r="A205" s="5">
        <v>204.0</v>
      </c>
      <c r="B205" s="122" t="s">
        <v>5569</v>
      </c>
      <c r="C205" s="401" t="s">
        <v>5570</v>
      </c>
      <c r="D205" s="80"/>
      <c r="E205" s="80"/>
      <c r="F205" s="146" t="s">
        <v>5205</v>
      </c>
      <c r="G205" s="469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</row>
    <row r="206" ht="15.75" customHeight="1">
      <c r="A206" s="5">
        <v>205.0</v>
      </c>
      <c r="B206" s="122" t="s">
        <v>5571</v>
      </c>
      <c r="C206" s="401" t="s">
        <v>5572</v>
      </c>
      <c r="D206" s="80"/>
      <c r="E206" s="80"/>
      <c r="F206" s="146" t="s">
        <v>5527</v>
      </c>
      <c r="G206" s="469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</row>
    <row r="207" ht="15.75" customHeight="1">
      <c r="A207" s="5">
        <v>206.0</v>
      </c>
      <c r="B207" s="122" t="s">
        <v>4952</v>
      </c>
      <c r="C207" s="401" t="s">
        <v>4953</v>
      </c>
      <c r="D207" s="80"/>
      <c r="E207" s="80"/>
      <c r="F207" s="146" t="s">
        <v>1292</v>
      </c>
      <c r="G207" s="469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</row>
    <row r="208" ht="15.75" customHeight="1">
      <c r="A208" s="5">
        <v>207.0</v>
      </c>
      <c r="B208" s="122" t="s">
        <v>1287</v>
      </c>
      <c r="C208" s="401" t="s">
        <v>5573</v>
      </c>
      <c r="D208" s="80"/>
      <c r="E208" s="80"/>
      <c r="F208" s="146" t="s">
        <v>5574</v>
      </c>
      <c r="G208" s="469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</row>
    <row r="209" ht="15.75" customHeight="1">
      <c r="A209" s="5">
        <v>208.0</v>
      </c>
      <c r="B209" s="122" t="s">
        <v>5575</v>
      </c>
      <c r="C209" s="401" t="s">
        <v>5576</v>
      </c>
      <c r="D209" s="80"/>
      <c r="E209" s="80"/>
      <c r="F209" s="146" t="s">
        <v>1032</v>
      </c>
      <c r="G209" s="469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</row>
    <row r="210" ht="15.75" customHeight="1">
      <c r="A210" s="5">
        <v>209.0</v>
      </c>
      <c r="B210" s="122" t="s">
        <v>5577</v>
      </c>
      <c r="C210" s="401" t="s">
        <v>5578</v>
      </c>
      <c r="D210" s="80"/>
      <c r="E210" s="80"/>
      <c r="F210" s="146" t="s">
        <v>5409</v>
      </c>
      <c r="G210" s="469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</row>
    <row r="211" ht="15.75" customHeight="1">
      <c r="A211" s="5">
        <v>210.0</v>
      </c>
      <c r="B211" s="122" t="s">
        <v>5579</v>
      </c>
      <c r="C211" s="401" t="s">
        <v>5580</v>
      </c>
      <c r="D211" s="80"/>
      <c r="E211" s="80"/>
      <c r="F211" s="146" t="s">
        <v>1032</v>
      </c>
      <c r="G211" s="469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</row>
    <row r="212" ht="15.75" customHeight="1">
      <c r="A212" s="5">
        <v>211.0</v>
      </c>
      <c r="B212" s="122" t="s">
        <v>5581</v>
      </c>
      <c r="C212" s="401" t="s">
        <v>5582</v>
      </c>
      <c r="D212" s="80"/>
      <c r="E212" s="80"/>
      <c r="F212" s="146" t="s">
        <v>5300</v>
      </c>
      <c r="G212" s="469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</row>
    <row r="213" ht="15.75" customHeight="1">
      <c r="A213" s="5">
        <v>212.0</v>
      </c>
      <c r="B213" s="122" t="s">
        <v>5583</v>
      </c>
      <c r="C213" s="401" t="s">
        <v>5584</v>
      </c>
      <c r="D213" s="80"/>
      <c r="E213" s="80"/>
      <c r="F213" s="146" t="s">
        <v>383</v>
      </c>
      <c r="G213" s="469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</row>
    <row r="214" ht="15.75" customHeight="1">
      <c r="A214" s="5">
        <v>213.0</v>
      </c>
      <c r="B214" s="122" t="s">
        <v>1164</v>
      </c>
      <c r="C214" s="401" t="s">
        <v>2833</v>
      </c>
      <c r="D214" s="80"/>
      <c r="E214" s="80"/>
      <c r="F214" s="146" t="s">
        <v>262</v>
      </c>
      <c r="G214" s="469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</row>
    <row r="215" ht="15.75" customHeight="1">
      <c r="A215" s="5">
        <v>214.0</v>
      </c>
      <c r="B215" s="122" t="s">
        <v>5585</v>
      </c>
      <c r="C215" s="401" t="s">
        <v>5586</v>
      </c>
      <c r="D215" s="80"/>
      <c r="E215" s="80"/>
      <c r="F215" s="146" t="s">
        <v>207</v>
      </c>
      <c r="G215" s="469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</row>
    <row r="216" ht="15.75" customHeight="1">
      <c r="A216" s="5">
        <v>215.0</v>
      </c>
      <c r="B216" s="122" t="s">
        <v>5587</v>
      </c>
      <c r="C216" s="401" t="s">
        <v>5588</v>
      </c>
      <c r="D216" s="80"/>
      <c r="E216" s="80"/>
      <c r="F216" s="146" t="s">
        <v>5470</v>
      </c>
      <c r="G216" s="469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</row>
    <row r="217" ht="15.75" customHeight="1">
      <c r="A217" s="5">
        <v>216.0</v>
      </c>
      <c r="B217" s="122" t="s">
        <v>5589</v>
      </c>
      <c r="C217" s="401" t="s">
        <v>5590</v>
      </c>
      <c r="D217" s="80"/>
      <c r="E217" s="80"/>
      <c r="F217" s="146" t="s">
        <v>1032</v>
      </c>
      <c r="G217" s="469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</row>
    <row r="218" ht="15.75" customHeight="1">
      <c r="A218" s="5">
        <v>217.0</v>
      </c>
      <c r="B218" s="122" t="s">
        <v>5591</v>
      </c>
      <c r="C218" s="401" t="s">
        <v>5592</v>
      </c>
      <c r="D218" s="80"/>
      <c r="E218" s="80"/>
      <c r="F218" s="146" t="s">
        <v>665</v>
      </c>
      <c r="G218" s="469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83"/>
      <c r="W218" s="83"/>
      <c r="X218" s="83"/>
      <c r="Y218" s="83"/>
      <c r="Z218" s="83"/>
    </row>
    <row r="219" ht="15.75" customHeight="1">
      <c r="A219" s="5">
        <v>218.0</v>
      </c>
      <c r="B219" s="122" t="s">
        <v>5422</v>
      </c>
      <c r="C219" s="401" t="s">
        <v>5423</v>
      </c>
      <c r="D219" s="80"/>
      <c r="E219" s="80"/>
      <c r="F219" s="146" t="s">
        <v>271</v>
      </c>
      <c r="G219" s="469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 s="83"/>
      <c r="U219" s="83"/>
      <c r="V219" s="83"/>
      <c r="W219" s="83"/>
      <c r="X219" s="83"/>
      <c r="Y219" s="83"/>
      <c r="Z219" s="83"/>
    </row>
    <row r="220" ht="15.75" customHeight="1">
      <c r="A220" s="5">
        <v>219.0</v>
      </c>
      <c r="B220" s="122" t="s">
        <v>5260</v>
      </c>
      <c r="C220" s="401" t="s">
        <v>5261</v>
      </c>
      <c r="D220" s="80"/>
      <c r="E220" s="80"/>
      <c r="F220" s="146" t="s">
        <v>136</v>
      </c>
      <c r="G220" s="469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83"/>
      <c r="W220" s="83"/>
      <c r="X220" s="83"/>
      <c r="Y220" s="83"/>
      <c r="Z220" s="83"/>
    </row>
    <row r="221" ht="15.75" customHeight="1">
      <c r="A221" s="5">
        <v>220.0</v>
      </c>
      <c r="B221" s="122" t="s">
        <v>5593</v>
      </c>
      <c r="C221" s="401" t="s">
        <v>5594</v>
      </c>
      <c r="D221" s="80"/>
      <c r="E221" s="80"/>
      <c r="F221" s="146" t="s">
        <v>1032</v>
      </c>
      <c r="G221" s="469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 s="83"/>
      <c r="U221" s="83"/>
      <c r="V221" s="83"/>
      <c r="W221" s="83"/>
      <c r="X221" s="83"/>
      <c r="Y221" s="83"/>
      <c r="Z221" s="83"/>
    </row>
    <row r="222" ht="15.75" customHeight="1">
      <c r="A222" s="5">
        <v>221.0</v>
      </c>
      <c r="B222" s="122" t="s">
        <v>5595</v>
      </c>
      <c r="C222" s="401" t="s">
        <v>5596</v>
      </c>
      <c r="D222" s="80"/>
      <c r="E222" s="80"/>
      <c r="F222" s="146" t="s">
        <v>1292</v>
      </c>
      <c r="G222" s="469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 s="83"/>
      <c r="U222" s="83"/>
      <c r="V222" s="83"/>
      <c r="W222" s="83"/>
      <c r="X222" s="83"/>
      <c r="Y222" s="83"/>
      <c r="Z222" s="83"/>
    </row>
    <row r="223" ht="15.75" customHeight="1">
      <c r="A223" s="5">
        <v>222.0</v>
      </c>
      <c r="B223" s="122" t="s">
        <v>5597</v>
      </c>
      <c r="C223" s="401" t="s">
        <v>5598</v>
      </c>
      <c r="D223" s="80"/>
      <c r="E223" s="80"/>
      <c r="F223" s="146" t="s">
        <v>1279</v>
      </c>
      <c r="G223" s="469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 s="83"/>
      <c r="U223" s="83"/>
      <c r="V223" s="83"/>
      <c r="W223" s="83"/>
      <c r="X223" s="83"/>
      <c r="Y223" s="83"/>
      <c r="Z223" s="83"/>
    </row>
    <row r="224" ht="15.75" customHeight="1">
      <c r="A224" s="5">
        <v>223.0</v>
      </c>
      <c r="B224" s="122" t="s">
        <v>5599</v>
      </c>
      <c r="C224" s="401" t="s">
        <v>5600</v>
      </c>
      <c r="D224" s="80"/>
      <c r="E224" s="80"/>
      <c r="F224" s="146" t="s">
        <v>3393</v>
      </c>
      <c r="G224" s="469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 s="83"/>
      <c r="U224" s="83"/>
      <c r="V224" s="83"/>
      <c r="W224" s="83"/>
      <c r="X224" s="83"/>
      <c r="Y224" s="83"/>
      <c r="Z224" s="83"/>
    </row>
    <row r="225" ht="15.75" customHeight="1">
      <c r="A225" s="5">
        <v>224.0</v>
      </c>
      <c r="B225" s="122" t="s">
        <v>5601</v>
      </c>
      <c r="C225" s="401" t="s">
        <v>5602</v>
      </c>
      <c r="D225" s="80"/>
      <c r="E225" s="80"/>
      <c r="F225" s="146" t="s">
        <v>5498</v>
      </c>
      <c r="G225" s="469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 s="83"/>
      <c r="U225" s="83"/>
      <c r="V225" s="83"/>
      <c r="W225" s="83"/>
      <c r="X225" s="83"/>
      <c r="Y225" s="83"/>
      <c r="Z225" s="83"/>
    </row>
    <row r="226" ht="15.75" customHeight="1">
      <c r="A226" s="5">
        <v>225.0</v>
      </c>
      <c r="B226" s="122" t="s">
        <v>1298</v>
      </c>
      <c r="C226" s="401" t="s">
        <v>5603</v>
      </c>
      <c r="D226" s="80"/>
      <c r="E226" s="80"/>
      <c r="F226" s="146" t="s">
        <v>5300</v>
      </c>
      <c r="G226" s="469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 s="83"/>
      <c r="U226" s="83"/>
      <c r="V226" s="83"/>
      <c r="W226" s="83"/>
      <c r="X226" s="83"/>
      <c r="Y226" s="83"/>
      <c r="Z226" s="83"/>
    </row>
    <row r="227" ht="15.75" customHeight="1">
      <c r="A227" s="5">
        <v>226.0</v>
      </c>
      <c r="B227" s="122" t="s">
        <v>5604</v>
      </c>
      <c r="C227" s="401" t="s">
        <v>5605</v>
      </c>
      <c r="D227" s="80"/>
      <c r="E227" s="80"/>
      <c r="F227" s="146" t="s">
        <v>5606</v>
      </c>
      <c r="G227" s="469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 s="83"/>
      <c r="U227" s="83"/>
      <c r="V227" s="83"/>
      <c r="W227" s="83"/>
      <c r="X227" s="83"/>
      <c r="Y227" s="83"/>
      <c r="Z227" s="83"/>
    </row>
    <row r="228" ht="15.75" customHeight="1">
      <c r="A228" s="5">
        <v>227.0</v>
      </c>
      <c r="B228" s="122" t="s">
        <v>5260</v>
      </c>
      <c r="C228" s="401" t="s">
        <v>5261</v>
      </c>
      <c r="D228" s="80"/>
      <c r="E228" s="80"/>
      <c r="F228" s="146" t="s">
        <v>5607</v>
      </c>
      <c r="G228" s="469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 s="83"/>
      <c r="U228" s="83"/>
      <c r="V228" s="83"/>
      <c r="W228" s="83"/>
      <c r="X228" s="83"/>
      <c r="Y228" s="83"/>
      <c r="Z228" s="83"/>
    </row>
    <row r="229" ht="15.75" customHeight="1">
      <c r="A229" s="5">
        <v>228.0</v>
      </c>
      <c r="B229" s="122" t="s">
        <v>5608</v>
      </c>
      <c r="C229" s="401" t="s">
        <v>5609</v>
      </c>
      <c r="D229" s="80"/>
      <c r="E229" s="80"/>
      <c r="F229" s="146" t="s">
        <v>1032</v>
      </c>
      <c r="G229" s="469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 s="83"/>
      <c r="U229" s="83"/>
      <c r="V229" s="83"/>
      <c r="W229" s="83"/>
      <c r="X229" s="83"/>
      <c r="Y229" s="83"/>
      <c r="Z229" s="83"/>
    </row>
    <row r="230" ht="15.75" customHeight="1">
      <c r="A230" s="5">
        <v>229.0</v>
      </c>
      <c r="B230" s="122" t="s">
        <v>5610</v>
      </c>
      <c r="C230" s="401" t="s">
        <v>5611</v>
      </c>
      <c r="D230" s="80"/>
      <c r="E230" s="80"/>
      <c r="F230" s="146" t="s">
        <v>665</v>
      </c>
      <c r="G230" s="469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 s="83"/>
      <c r="U230" s="83"/>
      <c r="V230" s="83"/>
      <c r="W230" s="83"/>
      <c r="X230" s="83"/>
      <c r="Y230" s="83"/>
      <c r="Z230" s="83"/>
    </row>
    <row r="231" ht="15.75" customHeight="1">
      <c r="A231" s="5">
        <v>230.0</v>
      </c>
      <c r="B231" s="122" t="s">
        <v>5597</v>
      </c>
      <c r="C231" s="401" t="s">
        <v>5598</v>
      </c>
      <c r="D231" s="80"/>
      <c r="E231" s="80"/>
      <c r="F231" s="146" t="s">
        <v>136</v>
      </c>
      <c r="G231" s="469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 s="83"/>
      <c r="U231" s="83"/>
      <c r="V231" s="83"/>
      <c r="W231" s="83"/>
      <c r="X231" s="83"/>
      <c r="Y231" s="83"/>
      <c r="Z231" s="83"/>
    </row>
    <row r="232" ht="15.75" customHeight="1">
      <c r="A232" s="5">
        <v>231.0</v>
      </c>
      <c r="B232" s="122" t="s">
        <v>5612</v>
      </c>
      <c r="C232" s="401" t="s">
        <v>5613</v>
      </c>
      <c r="D232" s="80"/>
      <c r="E232" s="80"/>
      <c r="F232" s="146" t="s">
        <v>3207</v>
      </c>
      <c r="G232" s="469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 s="83"/>
      <c r="U232" s="83"/>
      <c r="V232" s="83"/>
      <c r="W232" s="83"/>
      <c r="X232" s="83"/>
      <c r="Y232" s="83"/>
      <c r="Z232" s="83"/>
    </row>
    <row r="233" ht="15.75" customHeight="1">
      <c r="A233" s="5">
        <v>232.0</v>
      </c>
      <c r="B233" s="122" t="s">
        <v>5614</v>
      </c>
      <c r="C233" s="401" t="s">
        <v>5615</v>
      </c>
      <c r="D233" s="80"/>
      <c r="E233" s="80"/>
      <c r="F233" s="146" t="s">
        <v>5616</v>
      </c>
      <c r="G233" s="469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 s="83"/>
      <c r="U233" s="83"/>
      <c r="V233" s="83"/>
      <c r="W233" s="83"/>
      <c r="X233" s="83"/>
      <c r="Y233" s="83"/>
      <c r="Z233" s="83"/>
    </row>
    <row r="234" ht="15.75" customHeight="1">
      <c r="A234" s="5">
        <v>233.0</v>
      </c>
      <c r="B234" s="122" t="s">
        <v>5617</v>
      </c>
      <c r="C234" s="401" t="s">
        <v>5618</v>
      </c>
      <c r="D234" s="80"/>
      <c r="E234" s="80"/>
      <c r="F234" s="146" t="s">
        <v>267</v>
      </c>
      <c r="G234" s="469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 s="83"/>
      <c r="U234" s="83"/>
      <c r="V234" s="83"/>
      <c r="W234" s="83"/>
      <c r="X234" s="83"/>
      <c r="Y234" s="83"/>
      <c r="Z234" s="83"/>
    </row>
    <row r="235" ht="15.75" customHeight="1">
      <c r="A235" s="5">
        <v>234.0</v>
      </c>
      <c r="B235" s="122" t="s">
        <v>5577</v>
      </c>
      <c r="C235" s="401" t="s">
        <v>5619</v>
      </c>
      <c r="D235" s="80"/>
      <c r="E235" s="80"/>
      <c r="F235" s="146" t="s">
        <v>388</v>
      </c>
      <c r="G235" s="469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 s="83"/>
      <c r="U235" s="83"/>
      <c r="V235" s="83"/>
      <c r="W235" s="83"/>
      <c r="X235" s="83"/>
      <c r="Y235" s="83"/>
      <c r="Z235" s="83"/>
    </row>
    <row r="236" ht="15.75" customHeight="1">
      <c r="A236" s="5">
        <v>235.0</v>
      </c>
      <c r="B236" s="122" t="s">
        <v>4695</v>
      </c>
      <c r="C236" s="401" t="s">
        <v>5620</v>
      </c>
      <c r="D236" s="80"/>
      <c r="E236" s="80"/>
      <c r="F236" s="146" t="s">
        <v>665</v>
      </c>
      <c r="G236" s="469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 s="83"/>
      <c r="U236" s="83"/>
      <c r="V236" s="83"/>
      <c r="W236" s="83"/>
      <c r="X236" s="83"/>
      <c r="Y236" s="83"/>
      <c r="Z236" s="83"/>
    </row>
    <row r="237" ht="15.75" customHeight="1">
      <c r="A237" s="5">
        <v>236.0</v>
      </c>
      <c r="B237" s="122" t="s">
        <v>5000</v>
      </c>
      <c r="C237" s="401" t="s">
        <v>5621</v>
      </c>
      <c r="D237" s="80"/>
      <c r="E237" s="80"/>
      <c r="F237" s="146" t="s">
        <v>777</v>
      </c>
      <c r="G237" s="469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 s="83"/>
      <c r="U237" s="83"/>
      <c r="V237" s="83"/>
      <c r="W237" s="83"/>
      <c r="X237" s="83"/>
      <c r="Y237" s="83"/>
      <c r="Z237" s="83"/>
    </row>
    <row r="238" ht="15.75" customHeight="1">
      <c r="A238" s="5">
        <v>237.0</v>
      </c>
      <c r="B238" s="122" t="s">
        <v>5004</v>
      </c>
      <c r="C238" s="401" t="s">
        <v>5622</v>
      </c>
      <c r="D238" s="80"/>
      <c r="E238" s="80"/>
      <c r="F238" s="146" t="s">
        <v>136</v>
      </c>
      <c r="G238" s="469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 s="83"/>
      <c r="U238" s="83"/>
      <c r="V238" s="83"/>
      <c r="W238" s="83"/>
      <c r="X238" s="83"/>
      <c r="Y238" s="83"/>
      <c r="Z238" s="83"/>
    </row>
    <row r="239" ht="15.75" customHeight="1">
      <c r="A239" s="5">
        <v>238.0</v>
      </c>
      <c r="B239" s="122" t="s">
        <v>5623</v>
      </c>
      <c r="C239" s="401" t="s">
        <v>5624</v>
      </c>
      <c r="D239" s="80"/>
      <c r="E239" s="80"/>
      <c r="F239" s="146" t="s">
        <v>959</v>
      </c>
      <c r="G239" s="469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 s="83"/>
      <c r="U239" s="83"/>
      <c r="V239" s="83"/>
      <c r="W239" s="83"/>
      <c r="X239" s="83"/>
      <c r="Y239" s="83"/>
      <c r="Z239" s="83"/>
    </row>
    <row r="240" ht="15.75" customHeight="1">
      <c r="A240" s="5">
        <v>239.0</v>
      </c>
      <c r="B240" s="122" t="s">
        <v>5625</v>
      </c>
      <c r="C240" s="401" t="s">
        <v>5626</v>
      </c>
      <c r="D240" s="80"/>
      <c r="E240" s="80"/>
      <c r="F240" s="146" t="s">
        <v>5627</v>
      </c>
      <c r="G240" s="469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 s="83"/>
      <c r="U240" s="83"/>
      <c r="V240" s="83"/>
      <c r="W240" s="83"/>
      <c r="X240" s="83"/>
      <c r="Y240" s="83"/>
      <c r="Z240" s="83"/>
    </row>
    <row r="241" ht="15.75" customHeight="1">
      <c r="A241" s="5">
        <v>240.0</v>
      </c>
      <c r="B241" s="122" t="s">
        <v>5628</v>
      </c>
      <c r="C241" s="401" t="s">
        <v>5629</v>
      </c>
      <c r="D241" s="80"/>
      <c r="E241" s="80"/>
      <c r="F241" s="146" t="s">
        <v>5406</v>
      </c>
      <c r="G241" s="469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 s="83"/>
      <c r="U241" s="83"/>
      <c r="V241" s="83"/>
      <c r="W241" s="83"/>
      <c r="X241" s="83"/>
      <c r="Y241" s="83"/>
      <c r="Z241" s="83"/>
    </row>
    <row r="242" ht="15.75" customHeight="1">
      <c r="A242" s="5">
        <v>241.0</v>
      </c>
      <c r="B242" s="122" t="s">
        <v>5630</v>
      </c>
      <c r="C242" s="401" t="s">
        <v>5631</v>
      </c>
      <c r="D242" s="80"/>
      <c r="E242" s="80"/>
      <c r="F242" s="146" t="s">
        <v>5627</v>
      </c>
      <c r="G242" s="469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 s="83"/>
      <c r="U242" s="83"/>
      <c r="V242" s="83"/>
      <c r="W242" s="83"/>
      <c r="X242" s="83"/>
      <c r="Y242" s="83"/>
      <c r="Z242" s="83"/>
    </row>
    <row r="243" ht="15.75" customHeight="1">
      <c r="A243" s="5">
        <v>242.0</v>
      </c>
      <c r="B243" s="122" t="s">
        <v>4806</v>
      </c>
      <c r="C243" s="401" t="s">
        <v>5632</v>
      </c>
      <c r="D243" s="80"/>
      <c r="E243" s="80"/>
      <c r="F243" s="146" t="s">
        <v>5633</v>
      </c>
      <c r="G243" s="469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 s="83"/>
      <c r="U243" s="83"/>
      <c r="V243" s="83"/>
      <c r="W243" s="83"/>
      <c r="X243" s="83"/>
      <c r="Y243" s="83"/>
      <c r="Z243" s="83"/>
    </row>
    <row r="244" ht="15.75" customHeight="1">
      <c r="A244" s="5">
        <v>243.0</v>
      </c>
      <c r="B244" s="122" t="s">
        <v>5634</v>
      </c>
      <c r="C244" s="401" t="s">
        <v>5635</v>
      </c>
      <c r="D244" s="80"/>
      <c r="E244" s="80"/>
      <c r="F244" s="146" t="s">
        <v>5300</v>
      </c>
      <c r="G244" s="469"/>
      <c r="H244" s="83"/>
      <c r="I244" s="83"/>
      <c r="J244" s="83"/>
      <c r="K244" s="83"/>
      <c r="L244" s="83"/>
      <c r="M244" s="83"/>
      <c r="N244" s="83"/>
      <c r="O244" s="83"/>
      <c r="P244" s="83"/>
      <c r="Q244" s="83"/>
      <c r="R244" s="83"/>
      <c r="S244" s="83"/>
      <c r="T244" s="83"/>
      <c r="U244" s="83"/>
      <c r="V244" s="83"/>
      <c r="W244" s="83"/>
      <c r="X244" s="83"/>
      <c r="Y244" s="83"/>
      <c r="Z244" s="83"/>
    </row>
    <row r="245" ht="15.75" customHeight="1">
      <c r="A245" s="5">
        <v>244.0</v>
      </c>
      <c r="B245" s="122" t="s">
        <v>1261</v>
      </c>
      <c r="C245" s="401" t="s">
        <v>5636</v>
      </c>
      <c r="D245" s="80"/>
      <c r="E245" s="80"/>
      <c r="F245" s="146" t="s">
        <v>5527</v>
      </c>
      <c r="G245" s="469"/>
      <c r="H245" s="83"/>
      <c r="I245" s="83"/>
      <c r="J245" s="83"/>
      <c r="K245" s="83"/>
      <c r="L245" s="83"/>
      <c r="M245" s="83"/>
      <c r="N245" s="83"/>
      <c r="O245" s="83"/>
      <c r="P245" s="83"/>
      <c r="Q245" s="83"/>
      <c r="R245" s="83"/>
      <c r="S245" s="83"/>
      <c r="T245" s="83"/>
      <c r="U245" s="83"/>
      <c r="V245" s="83"/>
      <c r="W245" s="83"/>
      <c r="X245" s="83"/>
      <c r="Y245" s="83"/>
      <c r="Z245" s="83"/>
    </row>
    <row r="246" ht="15.75" customHeight="1">
      <c r="A246" s="5">
        <v>245.0</v>
      </c>
      <c r="B246" s="122" t="s">
        <v>5637</v>
      </c>
      <c r="C246" s="401" t="s">
        <v>5638</v>
      </c>
      <c r="D246" s="80"/>
      <c r="E246" s="80"/>
      <c r="F246" s="146" t="s">
        <v>136</v>
      </c>
      <c r="G246" s="469"/>
      <c r="H246" s="83"/>
      <c r="I246" s="83"/>
      <c r="J246" s="83"/>
      <c r="K246" s="83"/>
      <c r="L246" s="83"/>
      <c r="M246" s="83"/>
      <c r="N246" s="83"/>
      <c r="O246" s="83"/>
      <c r="P246" s="83"/>
      <c r="Q246" s="83"/>
      <c r="R246" s="83"/>
      <c r="S246" s="83"/>
      <c r="T246" s="83"/>
      <c r="U246" s="83"/>
      <c r="V246" s="83"/>
      <c r="W246" s="83"/>
      <c r="X246" s="83"/>
      <c r="Y246" s="83"/>
      <c r="Z246" s="83"/>
    </row>
    <row r="247" ht="15.75" customHeight="1">
      <c r="A247" s="5">
        <v>246.0</v>
      </c>
      <c r="B247" s="122" t="s">
        <v>5639</v>
      </c>
      <c r="C247" s="401" t="s">
        <v>5640</v>
      </c>
      <c r="D247" s="80"/>
      <c r="E247" s="80"/>
      <c r="F247" s="146" t="s">
        <v>754</v>
      </c>
      <c r="G247" s="469"/>
      <c r="H247" s="83"/>
      <c r="I247" s="83"/>
      <c r="J247" s="83"/>
      <c r="K247" s="83"/>
      <c r="L247" s="83"/>
      <c r="M247" s="83"/>
      <c r="N247" s="83"/>
      <c r="O247" s="83"/>
      <c r="P247" s="83"/>
      <c r="Q247" s="83"/>
      <c r="R247" s="83"/>
      <c r="S247" s="83"/>
      <c r="T247" s="83"/>
      <c r="U247" s="83"/>
      <c r="V247" s="83"/>
      <c r="W247" s="83"/>
      <c r="X247" s="83"/>
      <c r="Y247" s="83"/>
      <c r="Z247" s="83"/>
    </row>
    <row r="248" ht="15.75" customHeight="1">
      <c r="A248" s="5">
        <v>247.0</v>
      </c>
      <c r="B248" s="122" t="s">
        <v>5641</v>
      </c>
      <c r="C248" s="401" t="s">
        <v>5642</v>
      </c>
      <c r="D248" s="80"/>
      <c r="E248" s="80"/>
      <c r="F248" s="146" t="s">
        <v>665</v>
      </c>
      <c r="G248" s="469"/>
      <c r="H248" s="83"/>
      <c r="I248" s="83"/>
      <c r="J248" s="83"/>
      <c r="K248" s="83"/>
      <c r="L248" s="83"/>
      <c r="M248" s="83"/>
      <c r="N248" s="83"/>
      <c r="O248" s="83"/>
      <c r="P248" s="83"/>
      <c r="Q248" s="83"/>
      <c r="R248" s="83"/>
      <c r="S248" s="83"/>
      <c r="T248" s="83"/>
      <c r="U248" s="83"/>
      <c r="V248" s="83"/>
      <c r="W248" s="83"/>
      <c r="X248" s="83"/>
      <c r="Y248" s="83"/>
      <c r="Z248" s="83"/>
    </row>
    <row r="249" ht="15.75" customHeight="1">
      <c r="A249" s="5">
        <v>248.0</v>
      </c>
      <c r="B249" s="122" t="s">
        <v>5476</v>
      </c>
      <c r="C249" s="401" t="s">
        <v>5477</v>
      </c>
      <c r="D249" s="80"/>
      <c r="E249" s="80"/>
      <c r="F249" s="146" t="s">
        <v>1281</v>
      </c>
      <c r="G249" s="469"/>
      <c r="H249" s="83"/>
      <c r="I249" s="83"/>
      <c r="J249" s="83"/>
      <c r="K249" s="83"/>
      <c r="L249" s="83"/>
      <c r="M249" s="83"/>
      <c r="N249" s="83"/>
      <c r="O249" s="83"/>
      <c r="P249" s="83"/>
      <c r="Q249" s="83"/>
      <c r="R249" s="83"/>
      <c r="S249" s="83"/>
      <c r="T249" s="83"/>
      <c r="U249" s="83"/>
      <c r="V249" s="83"/>
      <c r="W249" s="83"/>
      <c r="X249" s="83"/>
      <c r="Y249" s="83"/>
      <c r="Z249" s="83"/>
    </row>
    <row r="250" ht="15.75" customHeight="1">
      <c r="A250" s="5">
        <v>249.0</v>
      </c>
      <c r="B250" s="122" t="s">
        <v>5643</v>
      </c>
      <c r="C250" s="401" t="s">
        <v>5644</v>
      </c>
      <c r="D250" s="80"/>
      <c r="E250" s="80"/>
      <c r="F250" s="146" t="s">
        <v>5645</v>
      </c>
      <c r="G250" s="469"/>
      <c r="H250" s="83"/>
      <c r="I250" s="83"/>
      <c r="J250" s="83"/>
      <c r="K250" s="83"/>
      <c r="L250" s="83"/>
      <c r="M250" s="83"/>
      <c r="N250" s="83"/>
      <c r="O250" s="83"/>
      <c r="P250" s="83"/>
      <c r="Q250" s="83"/>
      <c r="R250" s="83"/>
      <c r="S250" s="83"/>
      <c r="T250" s="83"/>
      <c r="U250" s="83"/>
      <c r="V250" s="83"/>
      <c r="W250" s="83"/>
      <c r="X250" s="83"/>
      <c r="Y250" s="83"/>
      <c r="Z250" s="83"/>
    </row>
    <row r="251" ht="15.75" customHeight="1">
      <c r="A251" s="5">
        <v>250.0</v>
      </c>
      <c r="B251" s="122" t="s">
        <v>5646</v>
      </c>
      <c r="C251" s="401" t="s">
        <v>5647</v>
      </c>
      <c r="D251" s="80"/>
      <c r="E251" s="80"/>
      <c r="F251" s="146" t="s">
        <v>5648</v>
      </c>
      <c r="G251" s="469"/>
      <c r="H251" s="83"/>
      <c r="I251" s="83"/>
      <c r="J251" s="83"/>
      <c r="K251" s="83"/>
      <c r="L251" s="83"/>
      <c r="M251" s="83"/>
      <c r="N251" s="83"/>
      <c r="O251" s="83"/>
      <c r="P251" s="83"/>
      <c r="Q251" s="83"/>
      <c r="R251" s="83"/>
      <c r="S251" s="83"/>
      <c r="T251" s="83"/>
      <c r="U251" s="83"/>
      <c r="V251" s="83"/>
      <c r="W251" s="83"/>
      <c r="X251" s="83"/>
      <c r="Y251" s="83"/>
      <c r="Z251" s="83"/>
    </row>
    <row r="252" ht="15.75" customHeight="1">
      <c r="A252" s="5">
        <v>251.0</v>
      </c>
      <c r="B252" s="122" t="s">
        <v>5649</v>
      </c>
      <c r="C252" s="401" t="s">
        <v>5650</v>
      </c>
      <c r="D252" s="80"/>
      <c r="E252" s="80"/>
      <c r="F252" s="146" t="s">
        <v>136</v>
      </c>
      <c r="G252" s="469"/>
      <c r="H252" s="83"/>
      <c r="I252" s="83"/>
      <c r="J252" s="83"/>
      <c r="K252" s="83"/>
      <c r="L252" s="83"/>
      <c r="M252" s="83"/>
      <c r="N252" s="83"/>
      <c r="O252" s="83"/>
      <c r="P252" s="83"/>
      <c r="Q252" s="83"/>
      <c r="R252" s="83"/>
      <c r="S252" s="83"/>
      <c r="T252" s="83"/>
      <c r="U252" s="83"/>
      <c r="V252" s="83"/>
      <c r="W252" s="83"/>
      <c r="X252" s="83"/>
      <c r="Y252" s="83"/>
      <c r="Z252" s="83"/>
    </row>
    <row r="253" ht="15.75" customHeight="1">
      <c r="A253" s="5">
        <v>252.0</v>
      </c>
      <c r="B253" s="122" t="s">
        <v>5180</v>
      </c>
      <c r="C253" s="401" t="s">
        <v>5181</v>
      </c>
      <c r="D253" s="80"/>
      <c r="E253" s="80"/>
      <c r="F253" s="146" t="s">
        <v>207</v>
      </c>
      <c r="G253" s="469"/>
      <c r="H253" s="83"/>
      <c r="I253" s="83"/>
      <c r="J253" s="83"/>
      <c r="K253" s="83"/>
      <c r="L253" s="83"/>
      <c r="M253" s="83"/>
      <c r="N253" s="83"/>
      <c r="O253" s="83"/>
      <c r="P253" s="83"/>
      <c r="Q253" s="83"/>
      <c r="R253" s="83"/>
      <c r="S253" s="83"/>
      <c r="T253" s="83"/>
      <c r="U253" s="83"/>
      <c r="V253" s="83"/>
      <c r="W253" s="83"/>
      <c r="X253" s="83"/>
      <c r="Y253" s="83"/>
      <c r="Z253" s="83"/>
    </row>
    <row r="254" ht="15.75" customHeight="1">
      <c r="A254" s="5">
        <v>253.0</v>
      </c>
      <c r="B254" s="122" t="s">
        <v>5651</v>
      </c>
      <c r="C254" s="401" t="s">
        <v>5484</v>
      </c>
      <c r="D254" s="80"/>
      <c r="E254" s="80"/>
      <c r="F254" s="146" t="s">
        <v>5470</v>
      </c>
      <c r="G254" s="469"/>
      <c r="H254" s="83"/>
      <c r="I254" s="83"/>
      <c r="J254" s="83"/>
      <c r="K254" s="83"/>
      <c r="L254" s="83"/>
      <c r="M254" s="83"/>
      <c r="N254" s="83"/>
      <c r="O254" s="83"/>
      <c r="P254" s="83"/>
      <c r="Q254" s="83"/>
      <c r="R254" s="83"/>
      <c r="S254" s="83"/>
      <c r="T254" s="83"/>
      <c r="U254" s="83"/>
      <c r="V254" s="83"/>
      <c r="W254" s="83"/>
      <c r="X254" s="83"/>
      <c r="Y254" s="83"/>
      <c r="Z254" s="83"/>
    </row>
    <row r="255" ht="15.75" customHeight="1">
      <c r="A255" s="5">
        <v>254.0</v>
      </c>
      <c r="B255" s="122" t="s">
        <v>5422</v>
      </c>
      <c r="C255" s="145" t="s">
        <v>5439</v>
      </c>
      <c r="D255" s="80"/>
      <c r="E255" s="80"/>
      <c r="F255" s="146" t="s">
        <v>5652</v>
      </c>
      <c r="G255" s="469"/>
      <c r="H255" s="83"/>
      <c r="I255" s="83"/>
      <c r="J255" s="83"/>
      <c r="K255" s="83"/>
      <c r="L255" s="83"/>
      <c r="M255" s="83"/>
      <c r="N255" s="83"/>
      <c r="O255" s="83"/>
      <c r="P255" s="83"/>
      <c r="Q255" s="83"/>
      <c r="R255" s="83"/>
      <c r="S255" s="83"/>
      <c r="T255" s="83"/>
      <c r="U255" s="83"/>
      <c r="V255" s="83"/>
      <c r="W255" s="83"/>
      <c r="X255" s="83"/>
      <c r="Y255" s="83"/>
      <c r="Z255" s="83"/>
    </row>
    <row r="256" ht="15.75" customHeight="1">
      <c r="A256" s="5">
        <v>255.0</v>
      </c>
      <c r="B256" s="122" t="s">
        <v>5653</v>
      </c>
      <c r="C256" s="401" t="s">
        <v>5654</v>
      </c>
      <c r="D256" s="80"/>
      <c r="E256" s="80"/>
      <c r="F256" s="146" t="s">
        <v>5655</v>
      </c>
      <c r="G256" s="469"/>
      <c r="H256" s="83"/>
      <c r="I256" s="83"/>
      <c r="J256" s="83"/>
      <c r="K256" s="83"/>
      <c r="L256" s="83"/>
      <c r="M256" s="83"/>
      <c r="N256" s="83"/>
      <c r="O256" s="83"/>
      <c r="P256" s="83"/>
      <c r="Q256" s="83"/>
      <c r="R256" s="83"/>
      <c r="S256" s="83"/>
      <c r="T256" s="83"/>
      <c r="U256" s="83"/>
      <c r="V256" s="83"/>
      <c r="W256" s="83"/>
      <c r="X256" s="83"/>
      <c r="Y256" s="83"/>
      <c r="Z256" s="83"/>
    </row>
    <row r="257" ht="15.75" customHeight="1">
      <c r="A257" s="5">
        <v>256.0</v>
      </c>
      <c r="B257" s="122" t="s">
        <v>5529</v>
      </c>
      <c r="C257" s="145" t="s">
        <v>5656</v>
      </c>
      <c r="D257" s="80"/>
      <c r="E257" s="80"/>
      <c r="F257" s="146" t="s">
        <v>754</v>
      </c>
      <c r="G257" s="469"/>
      <c r="H257" s="83"/>
      <c r="I257" s="83"/>
      <c r="J257" s="83"/>
      <c r="K257" s="83"/>
      <c r="L257" s="83"/>
      <c r="M257" s="83"/>
      <c r="N257" s="83"/>
      <c r="O257" s="83"/>
      <c r="P257" s="83"/>
      <c r="Q257" s="83"/>
      <c r="R257" s="83"/>
      <c r="S257" s="83"/>
      <c r="T257" s="83"/>
      <c r="U257" s="83"/>
      <c r="V257" s="83"/>
      <c r="W257" s="83"/>
      <c r="X257" s="83"/>
      <c r="Y257" s="83"/>
      <c r="Z257" s="83"/>
    </row>
    <row r="258" ht="15.75" customHeight="1">
      <c r="A258" s="5">
        <v>257.0</v>
      </c>
      <c r="B258" s="122" t="s">
        <v>5657</v>
      </c>
      <c r="C258" s="145" t="s">
        <v>5658</v>
      </c>
      <c r="D258" s="80"/>
      <c r="E258" s="80"/>
      <c r="F258" s="146" t="s">
        <v>5659</v>
      </c>
      <c r="G258" s="469"/>
      <c r="H258" s="83"/>
      <c r="I258" s="83"/>
      <c r="J258" s="83"/>
      <c r="K258" s="83"/>
      <c r="L258" s="83"/>
      <c r="M258" s="83"/>
      <c r="N258" s="83"/>
      <c r="O258" s="83"/>
      <c r="P258" s="83"/>
      <c r="Q258" s="83"/>
      <c r="R258" s="83"/>
      <c r="S258" s="83"/>
      <c r="T258" s="83"/>
      <c r="U258" s="83"/>
      <c r="V258" s="83"/>
      <c r="W258" s="83"/>
      <c r="X258" s="83"/>
      <c r="Y258" s="83"/>
      <c r="Z258" s="83"/>
    </row>
    <row r="259" ht="15.75" customHeight="1">
      <c r="A259" s="5">
        <v>258.0</v>
      </c>
      <c r="B259" s="122" t="s">
        <v>5660</v>
      </c>
      <c r="C259" s="145" t="s">
        <v>5661</v>
      </c>
      <c r="D259" s="80"/>
      <c r="E259" s="80"/>
      <c r="F259" s="146" t="s">
        <v>3767</v>
      </c>
      <c r="G259" s="469"/>
      <c r="H259" s="83"/>
      <c r="I259" s="83"/>
      <c r="J259" s="83"/>
      <c r="K259" s="83"/>
      <c r="L259" s="83"/>
      <c r="M259" s="83"/>
      <c r="N259" s="83"/>
      <c r="O259" s="83"/>
      <c r="P259" s="83"/>
      <c r="Q259" s="83"/>
      <c r="R259" s="83"/>
      <c r="S259" s="83"/>
      <c r="T259" s="83"/>
      <c r="U259" s="83"/>
      <c r="V259" s="83"/>
      <c r="W259" s="83"/>
      <c r="X259" s="83"/>
      <c r="Y259" s="83"/>
      <c r="Z259" s="83"/>
    </row>
    <row r="260" ht="15.75" customHeight="1">
      <c r="A260" s="5">
        <v>259.0</v>
      </c>
      <c r="B260" s="122" t="s">
        <v>5247</v>
      </c>
      <c r="C260" s="145" t="s">
        <v>5662</v>
      </c>
      <c r="D260" s="80"/>
      <c r="E260" s="80"/>
      <c r="F260" s="146" t="s">
        <v>126</v>
      </c>
      <c r="G260" s="469"/>
      <c r="H260" s="83"/>
      <c r="I260" s="83"/>
      <c r="J260" s="83"/>
      <c r="K260" s="83"/>
      <c r="L260" s="83"/>
      <c r="M260" s="83"/>
      <c r="N260" s="83"/>
      <c r="O260" s="83"/>
      <c r="P260" s="83"/>
      <c r="Q260" s="83"/>
      <c r="R260" s="83"/>
      <c r="S260" s="83"/>
      <c r="T260" s="83"/>
      <c r="U260" s="83"/>
      <c r="V260" s="83"/>
      <c r="W260" s="83"/>
      <c r="X260" s="83"/>
      <c r="Y260" s="83"/>
      <c r="Z260" s="83"/>
    </row>
    <row r="261" ht="15.75" customHeight="1">
      <c r="A261" s="5">
        <v>260.0</v>
      </c>
      <c r="B261" s="122" t="s">
        <v>5663</v>
      </c>
      <c r="C261" s="145" t="s">
        <v>5664</v>
      </c>
      <c r="D261" s="80"/>
      <c r="E261" s="80"/>
      <c r="F261" s="146" t="s">
        <v>136</v>
      </c>
      <c r="G261" s="469"/>
      <c r="H261" s="83"/>
      <c r="I261" s="83"/>
      <c r="J261" s="83"/>
      <c r="K261" s="83"/>
      <c r="L261" s="83"/>
      <c r="M261" s="83"/>
      <c r="N261" s="83"/>
      <c r="O261" s="83"/>
      <c r="P261" s="83"/>
      <c r="Q261" s="83"/>
      <c r="R261" s="83"/>
      <c r="S261" s="83"/>
      <c r="T261" s="83"/>
      <c r="U261" s="83"/>
      <c r="V261" s="83"/>
      <c r="W261" s="83"/>
      <c r="X261" s="83"/>
      <c r="Y261" s="83"/>
      <c r="Z261" s="83"/>
    </row>
    <row r="262" ht="15.75" customHeight="1">
      <c r="A262" s="5">
        <v>261.0</v>
      </c>
      <c r="B262" s="122" t="s">
        <v>5614</v>
      </c>
      <c r="C262" s="145" t="s">
        <v>5615</v>
      </c>
      <c r="D262" s="80"/>
      <c r="E262" s="80"/>
      <c r="F262" s="146" t="s">
        <v>1294</v>
      </c>
      <c r="G262" s="469"/>
      <c r="H262" s="83"/>
      <c r="I262" s="83"/>
      <c r="J262" s="83"/>
      <c r="K262" s="83"/>
      <c r="L262" s="83"/>
      <c r="M262" s="83"/>
      <c r="N262" s="83"/>
      <c r="O262" s="83"/>
      <c r="P262" s="83"/>
      <c r="Q262" s="83"/>
      <c r="R262" s="83"/>
      <c r="S262" s="83"/>
      <c r="T262" s="83"/>
      <c r="U262" s="83"/>
      <c r="V262" s="83"/>
      <c r="W262" s="83"/>
      <c r="X262" s="83"/>
      <c r="Y262" s="83"/>
      <c r="Z262" s="83"/>
    </row>
    <row r="263" ht="15.75" customHeight="1">
      <c r="A263" s="5">
        <v>262.0</v>
      </c>
      <c r="B263" s="122" t="s">
        <v>5665</v>
      </c>
      <c r="C263" s="145" t="s">
        <v>5666</v>
      </c>
      <c r="D263" s="80"/>
      <c r="E263" s="80"/>
      <c r="F263" s="146" t="s">
        <v>126</v>
      </c>
      <c r="G263" s="469"/>
      <c r="H263" s="83"/>
      <c r="I263" s="83"/>
      <c r="J263" s="83"/>
      <c r="K263" s="83"/>
      <c r="L263" s="83"/>
      <c r="M263" s="83"/>
      <c r="N263" s="83"/>
      <c r="O263" s="83"/>
      <c r="P263" s="83"/>
      <c r="Q263" s="83"/>
      <c r="R263" s="83"/>
      <c r="S263" s="83"/>
      <c r="T263" s="83"/>
      <c r="U263" s="83"/>
      <c r="V263" s="83"/>
      <c r="W263" s="83"/>
      <c r="X263" s="83"/>
      <c r="Y263" s="83"/>
      <c r="Z263" s="83"/>
    </row>
    <row r="264" ht="15.75" customHeight="1">
      <c r="A264" s="5">
        <v>263.0</v>
      </c>
      <c r="B264" s="477" t="s">
        <v>5667</v>
      </c>
      <c r="C264" s="145" t="s">
        <v>5668</v>
      </c>
      <c r="D264" s="80"/>
      <c r="E264" s="80"/>
      <c r="F264" s="478" t="s">
        <v>5669</v>
      </c>
      <c r="G264" s="469"/>
      <c r="H264" s="83"/>
      <c r="I264" s="83"/>
      <c r="J264" s="83"/>
      <c r="K264" s="83"/>
      <c r="L264" s="83"/>
      <c r="M264" s="83"/>
      <c r="N264" s="83"/>
      <c r="O264" s="83"/>
      <c r="P264" s="83"/>
      <c r="Q264" s="83"/>
      <c r="R264" s="83"/>
      <c r="S264" s="83"/>
      <c r="T264" s="83"/>
      <c r="U264" s="83"/>
      <c r="V264" s="83"/>
      <c r="W264" s="83"/>
      <c r="X264" s="83"/>
      <c r="Y264" s="83"/>
      <c r="Z264" s="83"/>
    </row>
    <row r="265" ht="15.75" customHeight="1">
      <c r="A265" s="5">
        <v>264.0</v>
      </c>
      <c r="B265" s="122" t="s">
        <v>5670</v>
      </c>
      <c r="C265" s="145" t="s">
        <v>5671</v>
      </c>
      <c r="D265" s="80"/>
      <c r="E265" s="80"/>
      <c r="F265" s="146" t="s">
        <v>106</v>
      </c>
      <c r="G265" s="469"/>
      <c r="H265" s="83"/>
      <c r="I265" s="83"/>
      <c r="J265" s="83"/>
      <c r="K265" s="83"/>
      <c r="L265" s="83"/>
      <c r="M265" s="83"/>
      <c r="N265" s="83"/>
      <c r="O265" s="83"/>
      <c r="P265" s="83"/>
      <c r="Q265" s="83"/>
      <c r="R265" s="83"/>
      <c r="S265" s="83"/>
      <c r="T265" s="83"/>
      <c r="U265" s="83"/>
      <c r="V265" s="83"/>
      <c r="W265" s="83"/>
      <c r="X265" s="83"/>
      <c r="Y265" s="83"/>
      <c r="Z265" s="83"/>
    </row>
    <row r="266" ht="15.75" customHeight="1">
      <c r="A266" s="5">
        <v>265.0</v>
      </c>
      <c r="B266" s="122" t="s">
        <v>5672</v>
      </c>
      <c r="C266" s="145" t="s">
        <v>5673</v>
      </c>
      <c r="D266" s="80"/>
      <c r="E266" s="80"/>
      <c r="F266" s="146" t="s">
        <v>754</v>
      </c>
      <c r="G266" s="469"/>
      <c r="H266" s="83"/>
      <c r="I266" s="83"/>
      <c r="J266" s="83"/>
      <c r="K266" s="83"/>
      <c r="L266" s="83"/>
      <c r="M266" s="83"/>
      <c r="N266" s="83"/>
      <c r="O266" s="83"/>
      <c r="P266" s="83"/>
      <c r="Q266" s="83"/>
      <c r="R266" s="83"/>
      <c r="S266" s="83"/>
      <c r="T266" s="83"/>
      <c r="U266" s="83"/>
      <c r="V266" s="83"/>
      <c r="W266" s="83"/>
      <c r="X266" s="83"/>
      <c r="Y266" s="83"/>
      <c r="Z266" s="83"/>
    </row>
    <row r="267" ht="15.75" customHeight="1">
      <c r="A267" s="5">
        <v>266.0</v>
      </c>
      <c r="B267" s="122" t="s">
        <v>5260</v>
      </c>
      <c r="C267" s="145" t="s">
        <v>5674</v>
      </c>
      <c r="D267" s="80"/>
      <c r="E267" s="80"/>
      <c r="F267" s="146" t="s">
        <v>827</v>
      </c>
      <c r="G267" s="469"/>
      <c r="H267" s="83"/>
      <c r="I267" s="83"/>
      <c r="J267" s="83"/>
      <c r="K267" s="83"/>
      <c r="L267" s="83"/>
      <c r="M267" s="83"/>
      <c r="N267" s="83"/>
      <c r="O267" s="83"/>
      <c r="P267" s="83"/>
      <c r="Q267" s="83"/>
      <c r="R267" s="83"/>
      <c r="S267" s="83"/>
      <c r="T267" s="83"/>
      <c r="U267" s="83"/>
      <c r="V267" s="83"/>
      <c r="W267" s="83"/>
      <c r="X267" s="83"/>
      <c r="Y267" s="83"/>
      <c r="Z267" s="83"/>
    </row>
    <row r="268" ht="15.75" customHeight="1">
      <c r="A268" s="5">
        <v>267.0</v>
      </c>
      <c r="B268" s="122" t="s">
        <v>283</v>
      </c>
      <c r="C268" s="145" t="s">
        <v>5675</v>
      </c>
      <c r="D268" s="80"/>
      <c r="E268" s="80"/>
      <c r="F268" s="146" t="s">
        <v>1032</v>
      </c>
      <c r="G268" s="469"/>
      <c r="H268" s="83"/>
      <c r="I268" s="83"/>
      <c r="J268" s="83"/>
      <c r="K268" s="83"/>
      <c r="L268" s="83"/>
      <c r="M268" s="83"/>
      <c r="N268" s="83"/>
      <c r="O268" s="83"/>
      <c r="P268" s="83"/>
      <c r="Q268" s="83"/>
      <c r="R268" s="83"/>
      <c r="S268" s="83"/>
      <c r="T268" s="83"/>
      <c r="U268" s="83"/>
      <c r="V268" s="83"/>
      <c r="W268" s="83"/>
      <c r="X268" s="83"/>
      <c r="Y268" s="83"/>
      <c r="Z268" s="83"/>
    </row>
    <row r="269" ht="15.75" customHeight="1">
      <c r="A269" s="5">
        <v>268.0</v>
      </c>
      <c r="B269" s="122" t="s">
        <v>5364</v>
      </c>
      <c r="C269" s="145" t="s">
        <v>5365</v>
      </c>
      <c r="D269" s="80"/>
      <c r="E269" s="80"/>
      <c r="F269" s="146" t="s">
        <v>4261</v>
      </c>
      <c r="G269" s="469"/>
      <c r="H269" s="83"/>
      <c r="I269" s="83"/>
      <c r="J269" s="83"/>
      <c r="K269" s="83"/>
      <c r="L269" s="83"/>
      <c r="M269" s="83"/>
      <c r="N269" s="83"/>
      <c r="O269" s="83"/>
      <c r="P269" s="83"/>
      <c r="Q269" s="83"/>
      <c r="R269" s="83"/>
      <c r="S269" s="83"/>
      <c r="T269" s="83"/>
      <c r="U269" s="83"/>
      <c r="V269" s="83"/>
      <c r="W269" s="83"/>
      <c r="X269" s="83"/>
      <c r="Y269" s="83"/>
      <c r="Z269" s="83"/>
    </row>
    <row r="270" ht="15.75" customHeight="1">
      <c r="A270" s="5">
        <v>269.0</v>
      </c>
      <c r="B270" s="122" t="s">
        <v>5247</v>
      </c>
      <c r="C270" s="145" t="s">
        <v>5248</v>
      </c>
      <c r="D270" s="80"/>
      <c r="E270" s="80"/>
      <c r="F270" s="146" t="s">
        <v>5676</v>
      </c>
      <c r="G270" s="469"/>
      <c r="H270" s="83"/>
      <c r="I270" s="83"/>
      <c r="J270" s="83"/>
      <c r="K270" s="83"/>
      <c r="L270" s="83"/>
      <c r="M270" s="83"/>
      <c r="N270" s="83"/>
      <c r="O270" s="83"/>
      <c r="P270" s="83"/>
      <c r="Q270" s="83"/>
      <c r="R270" s="83"/>
      <c r="S270" s="83"/>
      <c r="T270" s="83"/>
      <c r="U270" s="83"/>
      <c r="V270" s="83"/>
      <c r="W270" s="83"/>
      <c r="X270" s="83"/>
      <c r="Y270" s="83"/>
      <c r="Z270" s="83"/>
    </row>
    <row r="271" ht="15.75" customHeight="1">
      <c r="A271" s="5">
        <v>270.0</v>
      </c>
      <c r="B271" s="122" t="s">
        <v>5677</v>
      </c>
      <c r="C271" s="145" t="s">
        <v>5678</v>
      </c>
      <c r="D271" s="80"/>
      <c r="E271" s="80"/>
      <c r="F271" s="146" t="s">
        <v>126</v>
      </c>
      <c r="G271" s="469"/>
      <c r="H271" s="83"/>
      <c r="I271" s="83"/>
      <c r="J271" s="83"/>
      <c r="K271" s="83"/>
      <c r="L271" s="83"/>
      <c r="M271" s="83"/>
      <c r="N271" s="83"/>
      <c r="O271" s="83"/>
      <c r="P271" s="83"/>
      <c r="Q271" s="83"/>
      <c r="R271" s="83"/>
      <c r="S271" s="83"/>
      <c r="T271" s="83"/>
      <c r="U271" s="83"/>
      <c r="V271" s="83"/>
      <c r="W271" s="83"/>
      <c r="X271" s="83"/>
      <c r="Y271" s="83"/>
      <c r="Z271" s="83"/>
    </row>
    <row r="272" ht="15.75" customHeight="1">
      <c r="A272" s="5">
        <v>271.0</v>
      </c>
      <c r="B272" s="122" t="s">
        <v>5679</v>
      </c>
      <c r="C272" s="145" t="s">
        <v>5680</v>
      </c>
      <c r="D272" s="80"/>
      <c r="E272" s="80"/>
      <c r="F272" s="146" t="s">
        <v>5681</v>
      </c>
      <c r="G272" s="469"/>
      <c r="H272" s="83"/>
      <c r="I272" s="83"/>
      <c r="J272" s="83"/>
      <c r="K272" s="83"/>
      <c r="L272" s="83"/>
      <c r="M272" s="83"/>
      <c r="N272" s="83"/>
      <c r="O272" s="83"/>
      <c r="P272" s="83"/>
      <c r="Q272" s="83"/>
      <c r="R272" s="83"/>
      <c r="S272" s="83"/>
      <c r="T272" s="83"/>
      <c r="U272" s="83"/>
      <c r="V272" s="83"/>
      <c r="W272" s="83"/>
      <c r="X272" s="83"/>
      <c r="Y272" s="83"/>
      <c r="Z272" s="83"/>
    </row>
    <row r="273" ht="15.75" customHeight="1">
      <c r="A273" s="5">
        <v>272.0</v>
      </c>
      <c r="B273" s="122" t="s">
        <v>5682</v>
      </c>
      <c r="C273" s="145" t="s">
        <v>5683</v>
      </c>
      <c r="D273" s="80"/>
      <c r="E273" s="80"/>
      <c r="F273" s="146" t="s">
        <v>4261</v>
      </c>
      <c r="G273" s="469"/>
      <c r="H273" s="83"/>
      <c r="I273" s="83"/>
      <c r="J273" s="83"/>
      <c r="K273" s="83"/>
      <c r="L273" s="83"/>
      <c r="M273" s="83"/>
      <c r="N273" s="83"/>
      <c r="O273" s="83"/>
      <c r="P273" s="83"/>
      <c r="Q273" s="83"/>
      <c r="R273" s="83"/>
      <c r="S273" s="83"/>
      <c r="T273" s="83"/>
      <c r="U273" s="83"/>
      <c r="V273" s="83"/>
      <c r="W273" s="83"/>
      <c r="X273" s="83"/>
      <c r="Y273" s="83"/>
      <c r="Z273" s="83"/>
    </row>
    <row r="274" ht="15.75" customHeight="1">
      <c r="A274" s="5">
        <v>273.0</v>
      </c>
      <c r="B274" s="122" t="s">
        <v>5614</v>
      </c>
      <c r="C274" s="145" t="s">
        <v>5684</v>
      </c>
      <c r="D274" s="80"/>
      <c r="E274" s="80"/>
      <c r="F274" s="146" t="s">
        <v>5685</v>
      </c>
      <c r="G274" s="469"/>
      <c r="H274" s="83"/>
      <c r="I274" s="83"/>
      <c r="J274" s="83"/>
      <c r="K274" s="83"/>
      <c r="L274" s="83"/>
      <c r="M274" s="83"/>
      <c r="N274" s="83"/>
      <c r="O274" s="83"/>
      <c r="P274" s="83"/>
      <c r="Q274" s="83"/>
      <c r="R274" s="83"/>
      <c r="S274" s="83"/>
      <c r="T274" s="83"/>
      <c r="U274" s="83"/>
      <c r="V274" s="83"/>
      <c r="W274" s="83"/>
      <c r="X274" s="83"/>
      <c r="Y274" s="83"/>
      <c r="Z274" s="83"/>
    </row>
    <row r="275" ht="15.75" customHeight="1">
      <c r="A275" s="5">
        <v>274.0</v>
      </c>
      <c r="B275" s="122" t="s">
        <v>5686</v>
      </c>
      <c r="C275" s="145" t="s">
        <v>5687</v>
      </c>
      <c r="D275" s="80"/>
      <c r="E275" s="80"/>
      <c r="F275" s="146" t="s">
        <v>5688</v>
      </c>
      <c r="G275" s="469"/>
      <c r="H275" s="83"/>
      <c r="I275" s="83"/>
      <c r="J275" s="83"/>
      <c r="K275" s="83"/>
      <c r="L275" s="83"/>
      <c r="M275" s="83"/>
      <c r="N275" s="83"/>
      <c r="O275" s="83"/>
      <c r="P275" s="83"/>
      <c r="Q275" s="83"/>
      <c r="R275" s="83"/>
      <c r="S275" s="83"/>
      <c r="T275" s="83"/>
      <c r="U275" s="83"/>
      <c r="V275" s="83"/>
      <c r="W275" s="83"/>
      <c r="X275" s="83"/>
      <c r="Y275" s="83"/>
      <c r="Z275" s="83"/>
    </row>
    <row r="276" ht="15.75" customHeight="1">
      <c r="A276" s="5">
        <v>275.0</v>
      </c>
      <c r="B276" s="122" t="s">
        <v>5689</v>
      </c>
      <c r="C276" s="145" t="s">
        <v>5690</v>
      </c>
      <c r="D276" s="80"/>
      <c r="E276" s="80"/>
      <c r="F276" s="146" t="s">
        <v>1294</v>
      </c>
      <c r="G276" s="469"/>
      <c r="H276" s="83"/>
      <c r="I276" s="83"/>
      <c r="J276" s="83"/>
      <c r="K276" s="83"/>
      <c r="L276" s="83"/>
      <c r="M276" s="83"/>
      <c r="N276" s="83"/>
      <c r="O276" s="83"/>
      <c r="P276" s="83"/>
      <c r="Q276" s="83"/>
      <c r="R276" s="83"/>
      <c r="S276" s="83"/>
      <c r="T276" s="83"/>
      <c r="U276" s="83"/>
      <c r="V276" s="83"/>
      <c r="W276" s="83"/>
      <c r="X276" s="83"/>
      <c r="Y276" s="83"/>
      <c r="Z276" s="83"/>
    </row>
    <row r="277" ht="15.75" customHeight="1">
      <c r="A277" s="5">
        <v>276.0</v>
      </c>
      <c r="B277" s="122" t="s">
        <v>4713</v>
      </c>
      <c r="C277" s="145" t="s">
        <v>5691</v>
      </c>
      <c r="D277" s="80"/>
      <c r="E277" s="80"/>
      <c r="F277" s="146" t="s">
        <v>1294</v>
      </c>
      <c r="G277" s="469"/>
      <c r="H277" s="83"/>
      <c r="I277" s="83"/>
      <c r="J277" s="83"/>
      <c r="K277" s="83"/>
      <c r="L277" s="83"/>
      <c r="M277" s="83"/>
      <c r="N277" s="83"/>
      <c r="O277" s="83"/>
      <c r="P277" s="83"/>
      <c r="Q277" s="83"/>
      <c r="R277" s="83"/>
      <c r="S277" s="83"/>
      <c r="T277" s="83"/>
      <c r="U277" s="83"/>
      <c r="V277" s="83"/>
      <c r="W277" s="83"/>
      <c r="X277" s="83"/>
      <c r="Y277" s="83"/>
      <c r="Z277" s="83"/>
    </row>
    <row r="278" ht="15.75" customHeight="1">
      <c r="A278" s="5">
        <v>277.0</v>
      </c>
      <c r="B278" s="122" t="s">
        <v>5575</v>
      </c>
      <c r="C278" s="145" t="s">
        <v>5692</v>
      </c>
      <c r="D278" s="80"/>
      <c r="E278" s="80"/>
      <c r="F278" s="146" t="s">
        <v>1032</v>
      </c>
      <c r="G278" s="469"/>
      <c r="H278" s="83"/>
      <c r="I278" s="83"/>
      <c r="J278" s="83"/>
      <c r="K278" s="83"/>
      <c r="L278" s="83"/>
      <c r="M278" s="83"/>
      <c r="N278" s="83"/>
      <c r="O278" s="83"/>
      <c r="P278" s="83"/>
      <c r="Q278" s="83"/>
      <c r="R278" s="83"/>
      <c r="S278" s="83"/>
      <c r="T278" s="83"/>
      <c r="U278" s="83"/>
      <c r="V278" s="83"/>
      <c r="W278" s="83"/>
      <c r="X278" s="83"/>
      <c r="Y278" s="83"/>
      <c r="Z278" s="83"/>
    </row>
    <row r="279" ht="15.75" customHeight="1">
      <c r="A279" s="5">
        <v>278.0</v>
      </c>
      <c r="B279" s="122" t="s">
        <v>5693</v>
      </c>
      <c r="C279" s="145" t="s">
        <v>5694</v>
      </c>
      <c r="D279" s="80"/>
      <c r="E279" s="80"/>
      <c r="F279" s="146" t="s">
        <v>789</v>
      </c>
      <c r="G279" s="469"/>
      <c r="H279" s="83"/>
      <c r="I279" s="83"/>
      <c r="J279" s="83"/>
      <c r="K279" s="83"/>
      <c r="L279" s="83"/>
      <c r="M279" s="83"/>
      <c r="N279" s="83"/>
      <c r="O279" s="83"/>
      <c r="P279" s="83"/>
      <c r="Q279" s="83"/>
      <c r="R279" s="83"/>
      <c r="S279" s="83"/>
      <c r="T279" s="83"/>
      <c r="U279" s="83"/>
      <c r="V279" s="83"/>
      <c r="W279" s="83"/>
      <c r="X279" s="83"/>
      <c r="Y279" s="83"/>
      <c r="Z279" s="83"/>
    </row>
    <row r="280" ht="15.75" customHeight="1">
      <c r="A280" s="5">
        <v>279.0</v>
      </c>
      <c r="B280" s="122" t="s">
        <v>5695</v>
      </c>
      <c r="C280" s="145" t="s">
        <v>5696</v>
      </c>
      <c r="D280" s="80"/>
      <c r="E280" s="80"/>
      <c r="F280" s="146" t="s">
        <v>5406</v>
      </c>
      <c r="G280" s="469"/>
      <c r="H280" s="83"/>
      <c r="I280" s="83"/>
      <c r="J280" s="83"/>
      <c r="K280" s="83"/>
      <c r="L280" s="83"/>
      <c r="M280" s="83"/>
      <c r="N280" s="83"/>
      <c r="O280" s="83"/>
      <c r="P280" s="83"/>
      <c r="Q280" s="83"/>
      <c r="R280" s="83"/>
      <c r="S280" s="83"/>
      <c r="T280" s="83"/>
      <c r="U280" s="83"/>
      <c r="V280" s="83"/>
      <c r="W280" s="83"/>
      <c r="X280" s="83"/>
      <c r="Y280" s="83"/>
      <c r="Z280" s="83"/>
    </row>
    <row r="281" ht="15.75" customHeight="1">
      <c r="A281" s="5">
        <v>280.0</v>
      </c>
      <c r="B281" s="122" t="s">
        <v>5697</v>
      </c>
      <c r="C281" s="145" t="s">
        <v>5698</v>
      </c>
      <c r="D281" s="80"/>
      <c r="E281" s="80"/>
      <c r="F281" s="146" t="s">
        <v>126</v>
      </c>
      <c r="G281" s="469"/>
      <c r="H281" s="83"/>
      <c r="I281" s="83"/>
      <c r="J281" s="83"/>
      <c r="K281" s="83"/>
      <c r="L281" s="83"/>
      <c r="M281" s="83"/>
      <c r="N281" s="83"/>
      <c r="O281" s="83"/>
      <c r="P281" s="83"/>
      <c r="Q281" s="83"/>
      <c r="R281" s="83"/>
      <c r="S281" s="83"/>
      <c r="T281" s="83"/>
      <c r="U281" s="83"/>
      <c r="V281" s="83"/>
      <c r="W281" s="83"/>
      <c r="X281" s="83"/>
      <c r="Y281" s="83"/>
      <c r="Z281" s="83"/>
    </row>
    <row r="282" ht="15.75" customHeight="1">
      <c r="A282" s="5">
        <v>281.0</v>
      </c>
      <c r="B282" s="122" t="s">
        <v>5699</v>
      </c>
      <c r="C282" s="145" t="s">
        <v>5700</v>
      </c>
      <c r="D282" s="80"/>
      <c r="E282" s="80"/>
      <c r="F282" s="146" t="s">
        <v>5470</v>
      </c>
      <c r="G282" s="469"/>
      <c r="H282" s="83"/>
      <c r="I282" s="83"/>
      <c r="J282" s="83"/>
      <c r="K282" s="83"/>
      <c r="L282" s="83"/>
      <c r="M282" s="83"/>
      <c r="N282" s="83"/>
      <c r="O282" s="83"/>
      <c r="P282" s="83"/>
      <c r="Q282" s="83"/>
      <c r="R282" s="83"/>
      <c r="S282" s="83"/>
      <c r="T282" s="83"/>
      <c r="U282" s="83"/>
      <c r="V282" s="83"/>
      <c r="W282" s="83"/>
      <c r="X282" s="83"/>
      <c r="Y282" s="83"/>
      <c r="Z282" s="83"/>
    </row>
    <row r="283" ht="15.75" customHeight="1">
      <c r="A283" s="5">
        <v>282.0</v>
      </c>
      <c r="B283" s="122" t="s">
        <v>5551</v>
      </c>
      <c r="C283" s="145" t="s">
        <v>5552</v>
      </c>
      <c r="D283" s="80"/>
      <c r="E283" s="80"/>
      <c r="F283" s="146" t="s">
        <v>1032</v>
      </c>
      <c r="G283" s="469"/>
      <c r="H283" s="83"/>
      <c r="I283" s="83"/>
      <c r="J283" s="83"/>
      <c r="K283" s="83"/>
      <c r="L283" s="83"/>
      <c r="M283" s="83"/>
      <c r="N283" s="83"/>
      <c r="O283" s="83"/>
      <c r="P283" s="83"/>
      <c r="Q283" s="83"/>
      <c r="R283" s="83"/>
      <c r="S283" s="83"/>
      <c r="T283" s="83"/>
      <c r="U283" s="83"/>
      <c r="V283" s="83"/>
      <c r="W283" s="83"/>
      <c r="X283" s="83"/>
      <c r="Y283" s="83"/>
      <c r="Z283" s="83"/>
    </row>
    <row r="284" ht="15.75" customHeight="1">
      <c r="A284" s="5">
        <v>283.0</v>
      </c>
      <c r="B284" s="122" t="s">
        <v>5701</v>
      </c>
      <c r="C284" s="145" t="s">
        <v>5702</v>
      </c>
      <c r="D284" s="80"/>
      <c r="E284" s="80"/>
      <c r="F284" s="146" t="s">
        <v>4261</v>
      </c>
      <c r="G284" s="469"/>
      <c r="H284" s="83"/>
      <c r="I284" s="83"/>
      <c r="J284" s="83"/>
      <c r="K284" s="83"/>
      <c r="L284" s="83"/>
      <c r="M284" s="83"/>
      <c r="N284" s="83"/>
      <c r="O284" s="83"/>
      <c r="P284" s="83"/>
      <c r="Q284" s="83"/>
      <c r="R284" s="83"/>
      <c r="S284" s="83"/>
      <c r="T284" s="83"/>
      <c r="U284" s="83"/>
      <c r="V284" s="83"/>
      <c r="W284" s="83"/>
      <c r="X284" s="83"/>
      <c r="Y284" s="83"/>
      <c r="Z284" s="83"/>
    </row>
    <row r="285" ht="15.75" customHeight="1">
      <c r="A285" s="5">
        <v>284.0</v>
      </c>
      <c r="B285" s="122" t="s">
        <v>5703</v>
      </c>
      <c r="C285" s="145" t="s">
        <v>5704</v>
      </c>
      <c r="D285" s="80"/>
      <c r="E285" s="80"/>
      <c r="F285" s="146" t="s">
        <v>5705</v>
      </c>
      <c r="G285" s="469"/>
      <c r="H285" s="83"/>
      <c r="I285" s="83"/>
      <c r="J285" s="83"/>
      <c r="K285" s="83"/>
      <c r="L285" s="83"/>
      <c r="M285" s="83"/>
      <c r="N285" s="83"/>
      <c r="O285" s="83"/>
      <c r="P285" s="83"/>
      <c r="Q285" s="83"/>
      <c r="R285" s="83"/>
      <c r="S285" s="83"/>
      <c r="T285" s="83"/>
      <c r="U285" s="83"/>
      <c r="V285" s="83"/>
      <c r="W285" s="83"/>
      <c r="X285" s="83"/>
      <c r="Y285" s="83"/>
      <c r="Z285" s="83"/>
    </row>
    <row r="286" ht="15.75" customHeight="1">
      <c r="A286" s="5">
        <v>285.0</v>
      </c>
      <c r="B286" s="122" t="s">
        <v>5706</v>
      </c>
      <c r="C286" s="145" t="s">
        <v>5707</v>
      </c>
      <c r="D286" s="80"/>
      <c r="E286" s="80"/>
      <c r="F286" s="146" t="s">
        <v>1292</v>
      </c>
      <c r="G286" s="469"/>
      <c r="H286" s="83"/>
      <c r="I286" s="83"/>
      <c r="J286" s="83"/>
      <c r="K286" s="83"/>
      <c r="L286" s="83"/>
      <c r="M286" s="83"/>
      <c r="N286" s="83"/>
      <c r="O286" s="83"/>
      <c r="P286" s="83"/>
      <c r="Q286" s="83"/>
      <c r="R286" s="83"/>
      <c r="S286" s="83"/>
      <c r="T286" s="83"/>
      <c r="U286" s="83"/>
      <c r="V286" s="83"/>
      <c r="W286" s="83"/>
      <c r="X286" s="83"/>
      <c r="Y286" s="83"/>
      <c r="Z286" s="83"/>
    </row>
    <row r="287" ht="15.75" customHeight="1">
      <c r="A287" s="5">
        <v>286.0</v>
      </c>
      <c r="B287" s="122" t="s">
        <v>5708</v>
      </c>
      <c r="C287" s="401" t="s">
        <v>5709</v>
      </c>
      <c r="D287" s="80"/>
      <c r="E287" s="80"/>
      <c r="F287" s="146" t="s">
        <v>5710</v>
      </c>
      <c r="G287" s="469"/>
      <c r="H287" s="83"/>
      <c r="I287" s="83"/>
      <c r="J287" s="83"/>
      <c r="K287" s="83"/>
      <c r="L287" s="83"/>
      <c r="M287" s="83"/>
      <c r="N287" s="83"/>
      <c r="O287" s="83"/>
      <c r="P287" s="83"/>
      <c r="Q287" s="83"/>
      <c r="R287" s="83"/>
      <c r="S287" s="83"/>
      <c r="T287" s="83"/>
      <c r="U287" s="83"/>
      <c r="V287" s="83"/>
      <c r="W287" s="83"/>
      <c r="X287" s="83"/>
      <c r="Y287" s="83"/>
      <c r="Z287" s="83"/>
    </row>
    <row r="288" ht="15.75" customHeight="1">
      <c r="A288" s="5">
        <v>287.0</v>
      </c>
      <c r="B288" s="122" t="s">
        <v>5708</v>
      </c>
      <c r="C288" s="401" t="s">
        <v>5709</v>
      </c>
      <c r="D288" s="80"/>
      <c r="E288" s="80"/>
      <c r="F288" s="146" t="s">
        <v>271</v>
      </c>
      <c r="G288" s="469"/>
      <c r="H288" s="83"/>
      <c r="I288" s="83"/>
      <c r="J288" s="83"/>
      <c r="K288" s="83"/>
      <c r="L288" s="83"/>
      <c r="M288" s="83"/>
      <c r="N288" s="83"/>
      <c r="O288" s="83"/>
      <c r="P288" s="83"/>
      <c r="Q288" s="83"/>
      <c r="R288" s="83"/>
      <c r="S288" s="83"/>
      <c r="T288" s="83"/>
      <c r="U288" s="83"/>
      <c r="V288" s="83"/>
      <c r="W288" s="83"/>
      <c r="X288" s="83"/>
      <c r="Y288" s="83"/>
      <c r="Z288" s="83"/>
    </row>
    <row r="289" ht="15.75" customHeight="1">
      <c r="A289" s="5">
        <v>288.0</v>
      </c>
      <c r="B289" s="122" t="s">
        <v>3406</v>
      </c>
      <c r="C289" s="145" t="s">
        <v>5711</v>
      </c>
      <c r="D289" s="80"/>
      <c r="E289" s="80"/>
      <c r="F289" s="146" t="s">
        <v>5712</v>
      </c>
      <c r="G289" s="469"/>
      <c r="H289" s="83"/>
      <c r="I289" s="83"/>
      <c r="J289" s="83"/>
      <c r="K289" s="83"/>
      <c r="L289" s="83"/>
      <c r="M289" s="83"/>
      <c r="N289" s="83"/>
      <c r="O289" s="83"/>
      <c r="P289" s="83"/>
      <c r="Q289" s="83"/>
      <c r="R289" s="83"/>
      <c r="S289" s="83"/>
      <c r="T289" s="83"/>
      <c r="U289" s="83"/>
      <c r="V289" s="83"/>
      <c r="W289" s="83"/>
      <c r="X289" s="83"/>
      <c r="Y289" s="83"/>
      <c r="Z289" s="83"/>
    </row>
    <row r="290" ht="15.75" customHeight="1">
      <c r="A290" s="5">
        <v>289.0</v>
      </c>
      <c r="B290" s="122" t="s">
        <v>5686</v>
      </c>
      <c r="C290" s="145" t="s">
        <v>5713</v>
      </c>
      <c r="D290" s="80"/>
      <c r="E290" s="80"/>
      <c r="F290" s="146" t="s">
        <v>5714</v>
      </c>
      <c r="G290" s="469"/>
      <c r="H290" s="83"/>
      <c r="I290" s="83"/>
      <c r="J290" s="83"/>
      <c r="K290" s="83"/>
      <c r="L290" s="83"/>
      <c r="M290" s="83"/>
      <c r="N290" s="83"/>
      <c r="O290" s="83"/>
      <c r="P290" s="83"/>
      <c r="Q290" s="83"/>
      <c r="R290" s="83"/>
      <c r="S290" s="83"/>
      <c r="T290" s="83"/>
      <c r="U290" s="83"/>
      <c r="V290" s="83"/>
      <c r="W290" s="83"/>
      <c r="X290" s="83"/>
      <c r="Y290" s="83"/>
      <c r="Z290" s="83"/>
    </row>
    <row r="291" ht="15.75" customHeight="1">
      <c r="A291" s="5">
        <v>290.0</v>
      </c>
      <c r="B291" s="122" t="s">
        <v>5715</v>
      </c>
      <c r="C291" s="401" t="s">
        <v>5716</v>
      </c>
      <c r="D291" s="80"/>
      <c r="E291" s="80"/>
      <c r="F291" s="146" t="s">
        <v>5406</v>
      </c>
      <c r="G291" s="469"/>
      <c r="H291" s="83"/>
      <c r="I291" s="83"/>
      <c r="J291" s="83"/>
      <c r="K291" s="83"/>
      <c r="L291" s="83"/>
      <c r="M291" s="83"/>
      <c r="N291" s="83"/>
      <c r="O291" s="83"/>
      <c r="P291" s="83"/>
      <c r="Q291" s="83"/>
      <c r="R291" s="83"/>
      <c r="S291" s="83"/>
      <c r="T291" s="83"/>
      <c r="U291" s="83"/>
      <c r="V291" s="83"/>
      <c r="W291" s="83"/>
      <c r="X291" s="83"/>
      <c r="Y291" s="83"/>
      <c r="Z291" s="83"/>
    </row>
    <row r="292" ht="15.75" customHeight="1">
      <c r="A292" s="5">
        <v>291.0</v>
      </c>
      <c r="B292" s="122" t="s">
        <v>5717</v>
      </c>
      <c r="C292" s="145" t="s">
        <v>5718</v>
      </c>
      <c r="D292" s="80"/>
      <c r="E292" s="80"/>
      <c r="F292" s="146" t="s">
        <v>5714</v>
      </c>
      <c r="G292" s="469"/>
      <c r="H292" s="83"/>
      <c r="I292" s="83"/>
      <c r="J292" s="83"/>
      <c r="K292" s="83"/>
      <c r="L292" s="83"/>
      <c r="M292" s="83"/>
      <c r="N292" s="83"/>
      <c r="O292" s="83"/>
      <c r="P292" s="83"/>
      <c r="Q292" s="83"/>
      <c r="R292" s="83"/>
      <c r="S292" s="83"/>
      <c r="T292" s="83"/>
      <c r="U292" s="83"/>
      <c r="V292" s="83"/>
      <c r="W292" s="83"/>
      <c r="X292" s="83"/>
      <c r="Y292" s="83"/>
      <c r="Z292" s="83"/>
    </row>
    <row r="293" ht="15.75" customHeight="1">
      <c r="A293" s="5">
        <v>292.0</v>
      </c>
      <c r="B293" s="122" t="s">
        <v>5719</v>
      </c>
      <c r="C293" s="401" t="s">
        <v>5720</v>
      </c>
      <c r="D293" s="80"/>
      <c r="E293" s="80"/>
      <c r="F293" s="146" t="s">
        <v>754</v>
      </c>
      <c r="G293" s="469"/>
      <c r="H293" s="83"/>
      <c r="I293" s="83"/>
      <c r="J293" s="83"/>
      <c r="K293" s="83"/>
      <c r="L293" s="83"/>
      <c r="M293" s="83"/>
      <c r="N293" s="83"/>
      <c r="O293" s="83"/>
      <c r="P293" s="83"/>
      <c r="Q293" s="83"/>
      <c r="R293" s="83"/>
      <c r="S293" s="83"/>
      <c r="T293" s="83"/>
      <c r="U293" s="83"/>
      <c r="V293" s="83"/>
      <c r="W293" s="83"/>
      <c r="X293" s="83"/>
      <c r="Y293" s="83"/>
      <c r="Z293" s="83"/>
    </row>
    <row r="294" ht="15.75" customHeight="1">
      <c r="A294" s="5">
        <v>293.0</v>
      </c>
      <c r="B294" s="122" t="s">
        <v>4381</v>
      </c>
      <c r="C294" s="145" t="s">
        <v>5721</v>
      </c>
      <c r="D294" s="80"/>
      <c r="E294" s="80"/>
      <c r="F294" s="146" t="s">
        <v>797</v>
      </c>
      <c r="G294" s="469"/>
      <c r="H294" s="83"/>
      <c r="I294" s="83"/>
      <c r="J294" s="83"/>
      <c r="K294" s="83"/>
      <c r="L294" s="83"/>
      <c r="M294" s="83"/>
      <c r="N294" s="83"/>
      <c r="O294" s="83"/>
      <c r="P294" s="83"/>
      <c r="Q294" s="83"/>
      <c r="R294" s="83"/>
      <c r="S294" s="83"/>
      <c r="T294" s="83"/>
      <c r="U294" s="83"/>
      <c r="V294" s="83"/>
      <c r="W294" s="83"/>
      <c r="X294" s="83"/>
      <c r="Y294" s="83"/>
      <c r="Z294" s="83"/>
    </row>
    <row r="295" ht="15.75" customHeight="1">
      <c r="A295" s="5">
        <v>294.0</v>
      </c>
      <c r="B295" s="122" t="s">
        <v>113</v>
      </c>
      <c r="C295" s="145" t="s">
        <v>5722</v>
      </c>
      <c r="D295" s="80"/>
      <c r="E295" s="80"/>
      <c r="F295" s="146" t="s">
        <v>5723</v>
      </c>
      <c r="G295" s="469"/>
      <c r="H295" s="83"/>
      <c r="I295" s="83"/>
      <c r="J295" s="83"/>
      <c r="K295" s="83"/>
      <c r="L295" s="83"/>
      <c r="M295" s="83"/>
      <c r="N295" s="83"/>
      <c r="O295" s="83"/>
      <c r="P295" s="83"/>
      <c r="Q295" s="83"/>
      <c r="R295" s="83"/>
      <c r="S295" s="83"/>
      <c r="T295" s="83"/>
      <c r="U295" s="83"/>
      <c r="V295" s="83"/>
      <c r="W295" s="83"/>
      <c r="X295" s="83"/>
      <c r="Y295" s="83"/>
      <c r="Z295" s="83"/>
    </row>
    <row r="296" ht="15.75" customHeight="1">
      <c r="A296" s="5">
        <v>295.0</v>
      </c>
      <c r="B296" s="122" t="s">
        <v>113</v>
      </c>
      <c r="C296" s="145" t="s">
        <v>5722</v>
      </c>
      <c r="D296" s="80"/>
      <c r="E296" s="80"/>
      <c r="F296" s="146" t="s">
        <v>5724</v>
      </c>
      <c r="G296" s="469"/>
      <c r="H296" s="83"/>
      <c r="I296" s="83"/>
      <c r="J296" s="83"/>
      <c r="K296" s="83"/>
      <c r="L296" s="83"/>
      <c r="M296" s="83"/>
      <c r="N296" s="83"/>
      <c r="O296" s="83"/>
      <c r="P296" s="83"/>
      <c r="Q296" s="83"/>
      <c r="R296" s="83"/>
      <c r="S296" s="83"/>
      <c r="T296" s="83"/>
      <c r="U296" s="83"/>
      <c r="V296" s="83"/>
      <c r="W296" s="83"/>
      <c r="X296" s="83"/>
      <c r="Y296" s="83"/>
      <c r="Z296" s="83"/>
    </row>
    <row r="297" ht="15.75" customHeight="1">
      <c r="A297" s="5">
        <v>296.0</v>
      </c>
      <c r="B297" s="122" t="s">
        <v>208</v>
      </c>
      <c r="C297" s="145" t="s">
        <v>5337</v>
      </c>
      <c r="D297" s="80"/>
      <c r="E297" s="80"/>
      <c r="F297" s="146" t="s">
        <v>5725</v>
      </c>
      <c r="G297" s="469"/>
      <c r="H297" s="83"/>
      <c r="I297" s="83"/>
      <c r="J297" s="83"/>
      <c r="K297" s="83"/>
      <c r="L297" s="83"/>
      <c r="M297" s="83"/>
      <c r="N297" s="83"/>
      <c r="O297" s="83"/>
      <c r="P297" s="83"/>
      <c r="Q297" s="83"/>
      <c r="R297" s="83"/>
      <c r="S297" s="83"/>
      <c r="T297" s="83"/>
      <c r="U297" s="83"/>
      <c r="V297" s="83"/>
      <c r="W297" s="83"/>
      <c r="X297" s="83"/>
      <c r="Y297" s="83"/>
      <c r="Z297" s="83"/>
    </row>
    <row r="298" ht="15.75" customHeight="1">
      <c r="A298" s="5">
        <v>297.0</v>
      </c>
      <c r="B298" s="122" t="s">
        <v>5614</v>
      </c>
      <c r="C298" s="145" t="s">
        <v>5615</v>
      </c>
      <c r="D298" s="80"/>
      <c r="E298" s="80"/>
      <c r="F298" s="146" t="s">
        <v>5726</v>
      </c>
      <c r="G298" s="469"/>
      <c r="H298" s="83"/>
      <c r="I298" s="83"/>
      <c r="J298" s="83"/>
      <c r="K298" s="83"/>
      <c r="L298" s="83"/>
      <c r="M298" s="83"/>
      <c r="N298" s="83"/>
      <c r="O298" s="83"/>
      <c r="P298" s="83"/>
      <c r="Q298" s="83"/>
      <c r="R298" s="83"/>
      <c r="S298" s="83"/>
      <c r="T298" s="83"/>
      <c r="U298" s="83"/>
      <c r="V298" s="83"/>
      <c r="W298" s="83"/>
      <c r="X298" s="83"/>
      <c r="Y298" s="83"/>
      <c r="Z298" s="83"/>
    </row>
    <row r="299" ht="15.75" customHeight="1">
      <c r="A299" s="5">
        <v>298.0</v>
      </c>
      <c r="B299" s="122" t="s">
        <v>5449</v>
      </c>
      <c r="C299" s="401" t="s">
        <v>5450</v>
      </c>
      <c r="D299" s="80"/>
      <c r="E299" s="80"/>
      <c r="F299" s="146" t="s">
        <v>5714</v>
      </c>
      <c r="G299" s="469"/>
      <c r="H299" s="83"/>
      <c r="I299" s="83"/>
      <c r="J299" s="83"/>
      <c r="K299" s="83"/>
      <c r="L299" s="83"/>
      <c r="M299" s="83"/>
      <c r="N299" s="83"/>
      <c r="O299" s="83"/>
      <c r="P299" s="83"/>
      <c r="Q299" s="83"/>
      <c r="R299" s="83"/>
      <c r="S299" s="83"/>
      <c r="T299" s="83"/>
      <c r="U299" s="83"/>
      <c r="V299" s="83"/>
      <c r="W299" s="83"/>
      <c r="X299" s="83"/>
      <c r="Y299" s="83"/>
      <c r="Z299" s="83"/>
    </row>
    <row r="300" ht="15.75" customHeight="1">
      <c r="A300" s="5">
        <v>299.0</v>
      </c>
      <c r="B300" s="122" t="s">
        <v>5727</v>
      </c>
      <c r="C300" s="145" t="s">
        <v>5728</v>
      </c>
      <c r="D300" s="80"/>
      <c r="E300" s="80"/>
      <c r="F300" s="146" t="s">
        <v>126</v>
      </c>
      <c r="G300" s="469"/>
      <c r="H300" s="83"/>
      <c r="I300" s="83"/>
      <c r="J300" s="83"/>
      <c r="K300" s="83"/>
      <c r="L300" s="83"/>
      <c r="M300" s="83"/>
      <c r="N300" s="83"/>
      <c r="O300" s="83"/>
      <c r="P300" s="83"/>
      <c r="Q300" s="83"/>
      <c r="R300" s="83"/>
      <c r="S300" s="83"/>
      <c r="T300" s="83"/>
      <c r="U300" s="83"/>
      <c r="V300" s="83"/>
      <c r="W300" s="83"/>
      <c r="X300" s="83"/>
      <c r="Y300" s="83"/>
      <c r="Z300" s="83"/>
    </row>
    <row r="301" ht="15.75" customHeight="1">
      <c r="A301" s="5">
        <v>300.0</v>
      </c>
      <c r="B301" s="122" t="s">
        <v>5729</v>
      </c>
      <c r="C301" s="145" t="s">
        <v>5730</v>
      </c>
      <c r="D301" s="80"/>
      <c r="E301" s="80"/>
      <c r="F301" s="146" t="s">
        <v>5731</v>
      </c>
      <c r="G301" s="469"/>
      <c r="H301" s="83"/>
      <c r="I301" s="83"/>
      <c r="J301" s="83"/>
      <c r="K301" s="83"/>
      <c r="L301" s="83"/>
      <c r="M301" s="83"/>
      <c r="N301" s="83"/>
      <c r="O301" s="83"/>
      <c r="P301" s="83"/>
      <c r="Q301" s="83"/>
      <c r="R301" s="83"/>
      <c r="S301" s="83"/>
      <c r="T301" s="83"/>
      <c r="U301" s="83"/>
      <c r="V301" s="83"/>
      <c r="W301" s="83"/>
      <c r="X301" s="83"/>
      <c r="Y301" s="83"/>
      <c r="Z301" s="83"/>
    </row>
    <row r="302" ht="15.75" customHeight="1">
      <c r="A302" s="5">
        <v>301.0</v>
      </c>
      <c r="B302" s="145" t="s">
        <v>5732</v>
      </c>
      <c r="C302" s="401" t="s">
        <v>5733</v>
      </c>
      <c r="D302" s="80"/>
      <c r="E302" s="80"/>
      <c r="F302" s="470" t="s">
        <v>5714</v>
      </c>
      <c r="G302" s="469"/>
      <c r="H302" s="83"/>
      <c r="I302" s="83"/>
      <c r="J302" s="83"/>
      <c r="K302" s="83"/>
      <c r="L302" s="83"/>
      <c r="M302" s="83"/>
      <c r="N302" s="83"/>
      <c r="O302" s="83"/>
      <c r="P302" s="83"/>
      <c r="Q302" s="83"/>
      <c r="R302" s="83"/>
      <c r="S302" s="83"/>
      <c r="T302" s="83"/>
      <c r="U302" s="83"/>
      <c r="V302" s="83"/>
      <c r="W302" s="83"/>
      <c r="X302" s="83"/>
      <c r="Y302" s="83"/>
      <c r="Z302" s="83"/>
    </row>
    <row r="303" ht="15.75" customHeight="1">
      <c r="A303" s="5">
        <v>302.0</v>
      </c>
      <c r="B303" s="122" t="s">
        <v>5017</v>
      </c>
      <c r="C303" s="145" t="s">
        <v>5734</v>
      </c>
      <c r="D303" s="80"/>
      <c r="E303" s="80"/>
      <c r="F303" s="146" t="s">
        <v>5714</v>
      </c>
      <c r="G303" s="469"/>
      <c r="H303" s="83"/>
      <c r="I303" s="83"/>
      <c r="J303" s="83"/>
      <c r="K303" s="83"/>
      <c r="L303" s="83"/>
      <c r="M303" s="83"/>
      <c r="N303" s="83"/>
      <c r="O303" s="83"/>
      <c r="P303" s="83"/>
      <c r="Q303" s="83"/>
      <c r="R303" s="83"/>
      <c r="S303" s="83"/>
      <c r="T303" s="83"/>
      <c r="U303" s="83"/>
      <c r="V303" s="83"/>
      <c r="W303" s="83"/>
      <c r="X303" s="83"/>
      <c r="Y303" s="83"/>
      <c r="Z303" s="83"/>
    </row>
    <row r="304" ht="15.75" customHeight="1">
      <c r="A304" s="5">
        <v>303.0</v>
      </c>
      <c r="B304" s="122" t="s">
        <v>5732</v>
      </c>
      <c r="C304" s="145" t="s">
        <v>5735</v>
      </c>
      <c r="D304" s="80"/>
      <c r="E304" s="80"/>
      <c r="F304" s="146" t="s">
        <v>126</v>
      </c>
      <c r="G304" s="469"/>
      <c r="H304" s="83"/>
      <c r="I304" s="83"/>
      <c r="J304" s="83"/>
      <c r="K304" s="83"/>
      <c r="L304" s="83"/>
      <c r="M304" s="83"/>
      <c r="N304" s="83"/>
      <c r="O304" s="83"/>
      <c r="P304" s="83"/>
      <c r="Q304" s="83"/>
      <c r="R304" s="83"/>
      <c r="S304" s="83"/>
      <c r="T304" s="83"/>
      <c r="U304" s="83"/>
      <c r="V304" s="83"/>
      <c r="W304" s="83"/>
      <c r="X304" s="83"/>
      <c r="Y304" s="83"/>
      <c r="Z304" s="83"/>
    </row>
    <row r="305" ht="15.75" customHeight="1">
      <c r="A305" s="5">
        <v>304.0</v>
      </c>
      <c r="B305" s="122" t="s">
        <v>5614</v>
      </c>
      <c r="C305" s="401" t="s">
        <v>5736</v>
      </c>
      <c r="D305" s="80"/>
      <c r="E305" s="80"/>
      <c r="F305" s="146" t="s">
        <v>5737</v>
      </c>
      <c r="G305" s="469"/>
      <c r="H305" s="83"/>
      <c r="I305" s="83"/>
      <c r="J305" s="83"/>
      <c r="K305" s="83"/>
      <c r="L305" s="83"/>
      <c r="M305" s="83"/>
      <c r="N305" s="83"/>
      <c r="O305" s="83"/>
      <c r="P305" s="83"/>
      <c r="Q305" s="83"/>
      <c r="R305" s="83"/>
      <c r="S305" s="83"/>
      <c r="T305" s="83"/>
      <c r="U305" s="83"/>
      <c r="V305" s="83"/>
      <c r="W305" s="83"/>
      <c r="X305" s="83"/>
      <c r="Y305" s="83"/>
      <c r="Z305" s="83"/>
    </row>
    <row r="306" ht="15.75" customHeight="1">
      <c r="A306" s="5">
        <v>305.0</v>
      </c>
      <c r="B306" s="122" t="s">
        <v>5738</v>
      </c>
      <c r="C306" s="145" t="s">
        <v>5739</v>
      </c>
      <c r="D306" s="80"/>
      <c r="E306" s="80"/>
      <c r="F306" s="146" t="s">
        <v>3315</v>
      </c>
      <c r="G306" s="469"/>
      <c r="H306" s="83"/>
      <c r="I306" s="83"/>
      <c r="J306" s="83"/>
      <c r="K306" s="83"/>
      <c r="L306" s="83"/>
      <c r="M306" s="83"/>
      <c r="N306" s="83"/>
      <c r="O306" s="83"/>
      <c r="P306" s="83"/>
      <c r="Q306" s="83"/>
      <c r="R306" s="83"/>
      <c r="S306" s="83"/>
      <c r="T306" s="83"/>
      <c r="U306" s="83"/>
      <c r="V306" s="83"/>
      <c r="W306" s="83"/>
      <c r="X306" s="83"/>
      <c r="Y306" s="83"/>
      <c r="Z306" s="83"/>
    </row>
    <row r="307" ht="15.75" customHeight="1">
      <c r="A307" s="5">
        <v>306.0</v>
      </c>
      <c r="B307" s="122" t="s">
        <v>5740</v>
      </c>
      <c r="C307" s="145" t="s">
        <v>5741</v>
      </c>
      <c r="D307" s="80"/>
      <c r="E307" s="80"/>
      <c r="F307" s="146" t="s">
        <v>1032</v>
      </c>
      <c r="G307" s="469"/>
      <c r="H307" s="83"/>
      <c r="I307" s="83"/>
      <c r="J307" s="83"/>
      <c r="K307" s="83"/>
      <c r="L307" s="83"/>
      <c r="M307" s="83"/>
      <c r="N307" s="83"/>
      <c r="O307" s="83"/>
      <c r="P307" s="83"/>
      <c r="Q307" s="83"/>
      <c r="R307" s="83"/>
      <c r="S307" s="83"/>
      <c r="T307" s="83"/>
      <c r="U307" s="83"/>
      <c r="V307" s="83"/>
      <c r="W307" s="83"/>
      <c r="X307" s="83"/>
      <c r="Y307" s="83"/>
      <c r="Z307" s="83"/>
    </row>
    <row r="308" ht="15.75" customHeight="1">
      <c r="A308" s="5">
        <v>307.0</v>
      </c>
      <c r="B308" s="122" t="s">
        <v>5742</v>
      </c>
      <c r="C308" s="145" t="s">
        <v>5743</v>
      </c>
      <c r="D308" s="80"/>
      <c r="E308" s="80"/>
      <c r="F308" s="146" t="s">
        <v>5744</v>
      </c>
      <c r="G308" s="469"/>
      <c r="H308" s="83"/>
      <c r="I308" s="83"/>
      <c r="J308" s="83"/>
      <c r="K308" s="83"/>
      <c r="L308" s="83"/>
      <c r="M308" s="83"/>
      <c r="N308" s="83"/>
      <c r="O308" s="83"/>
      <c r="P308" s="83"/>
      <c r="Q308" s="83"/>
      <c r="R308" s="83"/>
      <c r="S308" s="83"/>
      <c r="T308" s="83"/>
      <c r="U308" s="83"/>
      <c r="V308" s="83"/>
      <c r="W308" s="83"/>
      <c r="X308" s="83"/>
      <c r="Y308" s="83"/>
      <c r="Z308" s="83"/>
    </row>
    <row r="309" ht="15.75" customHeight="1">
      <c r="A309" s="5">
        <v>308.0</v>
      </c>
      <c r="B309" s="122" t="s">
        <v>5745</v>
      </c>
      <c r="C309" s="145" t="s">
        <v>5746</v>
      </c>
      <c r="D309" s="80"/>
      <c r="E309" s="80"/>
      <c r="F309" s="146" t="s">
        <v>1032</v>
      </c>
      <c r="G309" s="469"/>
      <c r="H309" s="83"/>
      <c r="I309" s="83"/>
      <c r="J309" s="83"/>
      <c r="K309" s="83"/>
      <c r="L309" s="83"/>
      <c r="M309" s="83"/>
      <c r="N309" s="83"/>
      <c r="O309" s="83"/>
      <c r="P309" s="83"/>
      <c r="Q309" s="83"/>
      <c r="R309" s="83"/>
      <c r="S309" s="83"/>
      <c r="T309" s="83"/>
      <c r="U309" s="83"/>
      <c r="V309" s="83"/>
      <c r="W309" s="83"/>
      <c r="X309" s="83"/>
      <c r="Y309" s="83"/>
      <c r="Z309" s="83"/>
    </row>
    <row r="310" ht="15.75" customHeight="1">
      <c r="A310" s="5">
        <v>309.0</v>
      </c>
      <c r="B310" s="122" t="s">
        <v>5747</v>
      </c>
      <c r="C310" s="145" t="s">
        <v>5748</v>
      </c>
      <c r="D310" s="80"/>
      <c r="E310" s="80"/>
      <c r="F310" s="146" t="s">
        <v>5749</v>
      </c>
      <c r="G310" s="469"/>
      <c r="H310" s="83"/>
      <c r="I310" s="83"/>
      <c r="J310" s="83"/>
      <c r="K310" s="83"/>
      <c r="L310" s="83"/>
      <c r="M310" s="83"/>
      <c r="N310" s="83"/>
      <c r="O310" s="83"/>
      <c r="P310" s="83"/>
      <c r="Q310" s="83"/>
      <c r="R310" s="83"/>
      <c r="S310" s="83"/>
      <c r="T310" s="83"/>
      <c r="U310" s="83"/>
      <c r="V310" s="83"/>
      <c r="W310" s="83"/>
      <c r="X310" s="83"/>
      <c r="Y310" s="83"/>
      <c r="Z310" s="83"/>
    </row>
    <row r="311" ht="15.75" customHeight="1">
      <c r="A311" s="5">
        <v>310.0</v>
      </c>
      <c r="B311" s="122" t="s">
        <v>5750</v>
      </c>
      <c r="C311" s="145" t="s">
        <v>5751</v>
      </c>
      <c r="D311" s="80"/>
      <c r="E311" s="80"/>
      <c r="F311" s="146" t="s">
        <v>5470</v>
      </c>
      <c r="G311" s="469"/>
      <c r="H311" s="83"/>
      <c r="I311" s="83"/>
      <c r="J311" s="83"/>
      <c r="K311" s="83"/>
      <c r="L311" s="83"/>
      <c r="M311" s="83"/>
      <c r="N311" s="83"/>
      <c r="O311" s="83"/>
      <c r="P311" s="83"/>
      <c r="Q311" s="83"/>
      <c r="R311" s="83"/>
      <c r="S311" s="83"/>
      <c r="T311" s="83"/>
      <c r="U311" s="83"/>
      <c r="V311" s="83"/>
      <c r="W311" s="83"/>
      <c r="X311" s="83"/>
      <c r="Y311" s="83"/>
      <c r="Z311" s="83"/>
    </row>
    <row r="312" ht="15.75" customHeight="1">
      <c r="A312" s="5">
        <v>311.0</v>
      </c>
      <c r="B312" s="122" t="s">
        <v>5004</v>
      </c>
      <c r="C312" s="145" t="s">
        <v>5622</v>
      </c>
      <c r="D312" s="80"/>
      <c r="E312" s="80"/>
      <c r="F312" s="146" t="s">
        <v>789</v>
      </c>
      <c r="G312" s="469"/>
      <c r="H312" s="83"/>
      <c r="I312" s="83"/>
      <c r="J312" s="83"/>
      <c r="K312" s="83"/>
      <c r="L312" s="83"/>
      <c r="M312" s="83"/>
      <c r="N312" s="83"/>
      <c r="O312" s="83"/>
      <c r="P312" s="83"/>
      <c r="Q312" s="83"/>
      <c r="R312" s="83"/>
      <c r="S312" s="83"/>
      <c r="T312" s="83"/>
      <c r="U312" s="83"/>
      <c r="V312" s="83"/>
      <c r="W312" s="83"/>
      <c r="X312" s="83"/>
      <c r="Y312" s="83"/>
      <c r="Z312" s="83"/>
    </row>
    <row r="313" ht="15.75" customHeight="1">
      <c r="A313" s="5">
        <v>312.0</v>
      </c>
      <c r="B313" s="122" t="s">
        <v>5752</v>
      </c>
      <c r="C313" s="145" t="s">
        <v>5753</v>
      </c>
      <c r="D313" s="80"/>
      <c r="E313" s="80"/>
      <c r="F313" s="146" t="s">
        <v>5754</v>
      </c>
      <c r="G313" s="469"/>
      <c r="H313" s="83"/>
      <c r="I313" s="83"/>
      <c r="J313" s="83"/>
      <c r="K313" s="83"/>
      <c r="L313" s="83"/>
      <c r="M313" s="83"/>
      <c r="N313" s="83"/>
      <c r="O313" s="83"/>
      <c r="P313" s="83"/>
      <c r="Q313" s="83"/>
      <c r="R313" s="83"/>
      <c r="S313" s="83"/>
      <c r="T313" s="83"/>
      <c r="U313" s="83"/>
      <c r="V313" s="83"/>
      <c r="W313" s="83"/>
      <c r="X313" s="83"/>
      <c r="Y313" s="83"/>
      <c r="Z313" s="83"/>
    </row>
    <row r="314" ht="15.75" customHeight="1">
      <c r="A314" s="5">
        <v>313.0</v>
      </c>
      <c r="B314" s="122" t="s">
        <v>5575</v>
      </c>
      <c r="C314" s="145" t="s">
        <v>5692</v>
      </c>
      <c r="D314" s="80"/>
      <c r="E314" s="80"/>
      <c r="F314" s="146" t="s">
        <v>665</v>
      </c>
      <c r="G314" s="469"/>
      <c r="H314" s="83"/>
      <c r="I314" s="83"/>
      <c r="J314" s="83"/>
      <c r="K314" s="83"/>
      <c r="L314" s="83"/>
      <c r="M314" s="83"/>
      <c r="N314" s="83"/>
      <c r="O314" s="83"/>
      <c r="P314" s="83"/>
      <c r="Q314" s="83"/>
      <c r="R314" s="83"/>
      <c r="S314" s="83"/>
      <c r="T314" s="83"/>
      <c r="U314" s="83"/>
      <c r="V314" s="83"/>
      <c r="W314" s="83"/>
      <c r="X314" s="83"/>
      <c r="Y314" s="83"/>
      <c r="Z314" s="83"/>
    </row>
    <row r="315" ht="15.75" customHeight="1">
      <c r="A315" s="5">
        <v>314.0</v>
      </c>
      <c r="B315" s="122" t="s">
        <v>5755</v>
      </c>
      <c r="C315" s="145" t="s">
        <v>5756</v>
      </c>
      <c r="D315" s="80"/>
      <c r="E315" s="80"/>
      <c r="F315" s="146" t="s">
        <v>5757</v>
      </c>
      <c r="G315" s="469"/>
      <c r="H315" s="83"/>
      <c r="I315" s="83"/>
      <c r="J315" s="83"/>
      <c r="K315" s="83"/>
      <c r="L315" s="83"/>
      <c r="M315" s="83"/>
      <c r="N315" s="83"/>
      <c r="O315" s="83"/>
      <c r="P315" s="83"/>
      <c r="Q315" s="83"/>
      <c r="R315" s="83"/>
      <c r="S315" s="83"/>
      <c r="T315" s="83"/>
      <c r="U315" s="83"/>
      <c r="V315" s="83"/>
      <c r="W315" s="83"/>
      <c r="X315" s="83"/>
      <c r="Y315" s="83"/>
      <c r="Z315" s="83"/>
    </row>
    <row r="316" ht="15.75" customHeight="1">
      <c r="A316" s="5">
        <v>315.0</v>
      </c>
      <c r="B316" s="122" t="s">
        <v>5758</v>
      </c>
      <c r="C316" s="145" t="s">
        <v>5759</v>
      </c>
      <c r="D316" s="80"/>
      <c r="E316" s="80"/>
      <c r="F316" s="146" t="s">
        <v>5655</v>
      </c>
      <c r="G316" s="469"/>
      <c r="H316" s="83"/>
      <c r="I316" s="83"/>
      <c r="J316" s="83"/>
      <c r="K316" s="83"/>
      <c r="L316" s="83"/>
      <c r="M316" s="83"/>
      <c r="N316" s="83"/>
      <c r="O316" s="83"/>
      <c r="P316" s="83"/>
      <c r="Q316" s="83"/>
      <c r="R316" s="83"/>
      <c r="S316" s="83"/>
      <c r="T316" s="83"/>
      <c r="U316" s="83"/>
      <c r="V316" s="83"/>
      <c r="W316" s="83"/>
      <c r="X316" s="83"/>
      <c r="Y316" s="83"/>
      <c r="Z316" s="83"/>
    </row>
    <row r="317" ht="15.75" customHeight="1">
      <c r="A317" s="5">
        <v>316.0</v>
      </c>
      <c r="B317" s="122" t="s">
        <v>5760</v>
      </c>
      <c r="C317" s="145" t="s">
        <v>5761</v>
      </c>
      <c r="D317" s="80"/>
      <c r="E317" s="80"/>
      <c r="F317" s="146" t="s">
        <v>1294</v>
      </c>
      <c r="G317" s="469"/>
      <c r="H317" s="83"/>
      <c r="I317" s="83"/>
      <c r="J317" s="83"/>
      <c r="K317" s="83"/>
      <c r="L317" s="83"/>
      <c r="M317" s="83"/>
      <c r="N317" s="83"/>
      <c r="O317" s="83"/>
      <c r="P317" s="83"/>
      <c r="Q317" s="83"/>
      <c r="R317" s="83"/>
      <c r="S317" s="83"/>
      <c r="T317" s="83"/>
      <c r="U317" s="83"/>
      <c r="V317" s="83"/>
      <c r="W317" s="83"/>
      <c r="X317" s="83"/>
      <c r="Y317" s="83"/>
      <c r="Z317" s="83"/>
    </row>
    <row r="318" ht="15.75" customHeight="1">
      <c r="A318" s="5">
        <v>317.0</v>
      </c>
      <c r="B318" s="122" t="s">
        <v>5762</v>
      </c>
      <c r="C318" s="145" t="s">
        <v>5763</v>
      </c>
      <c r="D318" s="80"/>
      <c r="E318" s="80"/>
      <c r="F318" s="146" t="s">
        <v>5764</v>
      </c>
      <c r="G318" s="469"/>
      <c r="H318" s="83"/>
      <c r="I318" s="83"/>
      <c r="J318" s="83"/>
      <c r="K318" s="83"/>
      <c r="L318" s="83"/>
      <c r="M318" s="83"/>
      <c r="N318" s="83"/>
      <c r="O318" s="83"/>
      <c r="P318" s="83"/>
      <c r="Q318" s="83"/>
      <c r="R318" s="83"/>
      <c r="S318" s="83"/>
      <c r="T318" s="83"/>
      <c r="U318" s="83"/>
      <c r="V318" s="83"/>
      <c r="W318" s="83"/>
      <c r="X318" s="83"/>
      <c r="Y318" s="83"/>
      <c r="Z318" s="83"/>
    </row>
    <row r="319" ht="15.75" customHeight="1">
      <c r="A319" s="5">
        <v>318.0</v>
      </c>
      <c r="B319" s="122" t="s">
        <v>5303</v>
      </c>
      <c r="C319" s="145" t="s">
        <v>5765</v>
      </c>
      <c r="D319" s="80"/>
      <c r="E319" s="80"/>
      <c r="F319" s="146" t="s">
        <v>5498</v>
      </c>
      <c r="G319" s="469"/>
      <c r="H319" s="83"/>
      <c r="I319" s="83"/>
      <c r="J319" s="83"/>
      <c r="K319" s="83"/>
      <c r="L319" s="83"/>
      <c r="M319" s="83"/>
      <c r="N319" s="83"/>
      <c r="O319" s="83"/>
      <c r="P319" s="83"/>
      <c r="Q319" s="83"/>
      <c r="R319" s="83"/>
      <c r="S319" s="83"/>
      <c r="T319" s="83"/>
      <c r="U319" s="83"/>
      <c r="V319" s="83"/>
      <c r="W319" s="83"/>
      <c r="X319" s="83"/>
      <c r="Y319" s="83"/>
      <c r="Z319" s="83"/>
    </row>
    <row r="320" ht="15.75" customHeight="1">
      <c r="A320" s="5">
        <v>319.0</v>
      </c>
      <c r="B320" s="122" t="s">
        <v>5766</v>
      </c>
      <c r="C320" s="145" t="s">
        <v>5767</v>
      </c>
      <c r="D320" s="80"/>
      <c r="E320" s="80"/>
      <c r="F320" s="146" t="s">
        <v>5768</v>
      </c>
      <c r="G320" s="469"/>
      <c r="H320" s="83"/>
      <c r="I320" s="83"/>
      <c r="J320" s="83"/>
      <c r="K320" s="83"/>
      <c r="L320" s="83"/>
      <c r="M320" s="83"/>
      <c r="N320" s="83"/>
      <c r="O320" s="83"/>
      <c r="P320" s="83"/>
      <c r="Q320" s="83"/>
      <c r="R320" s="83"/>
      <c r="S320" s="83"/>
      <c r="T320" s="83"/>
      <c r="U320" s="83"/>
      <c r="V320" s="83"/>
      <c r="W320" s="83"/>
      <c r="X320" s="83"/>
      <c r="Y320" s="83"/>
      <c r="Z320" s="83"/>
    </row>
    <row r="321" ht="15.75" customHeight="1">
      <c r="A321" s="5">
        <v>320.0</v>
      </c>
      <c r="B321" s="122" t="s">
        <v>5769</v>
      </c>
      <c r="C321" s="145" t="s">
        <v>5770</v>
      </c>
      <c r="D321" s="80"/>
      <c r="E321" s="80"/>
      <c r="F321" s="146" t="s">
        <v>5771</v>
      </c>
      <c r="G321" s="469"/>
      <c r="H321" s="83"/>
      <c r="I321" s="83"/>
      <c r="J321" s="83"/>
      <c r="K321" s="83"/>
      <c r="L321" s="83"/>
      <c r="M321" s="83"/>
      <c r="N321" s="83"/>
      <c r="O321" s="83"/>
      <c r="P321" s="83"/>
      <c r="Q321" s="83"/>
      <c r="R321" s="83"/>
      <c r="S321" s="83"/>
      <c r="T321" s="83"/>
      <c r="U321" s="83"/>
      <c r="V321" s="83"/>
      <c r="W321" s="83"/>
      <c r="X321" s="83"/>
      <c r="Y321" s="83"/>
      <c r="Z321" s="83"/>
    </row>
    <row r="322" ht="15.75" customHeight="1">
      <c r="A322" s="5">
        <v>321.0</v>
      </c>
      <c r="B322" s="122" t="s">
        <v>5772</v>
      </c>
      <c r="C322" s="145" t="s">
        <v>5773</v>
      </c>
      <c r="D322" s="80"/>
      <c r="E322" s="80"/>
      <c r="F322" s="146" t="s">
        <v>3248</v>
      </c>
      <c r="G322" s="469"/>
      <c r="H322" s="83"/>
      <c r="I322" s="83"/>
      <c r="J322" s="83"/>
      <c r="K322" s="83"/>
      <c r="L322" s="83"/>
      <c r="M322" s="83"/>
      <c r="N322" s="83"/>
      <c r="O322" s="83"/>
      <c r="P322" s="83"/>
      <c r="Q322" s="83"/>
      <c r="R322" s="83"/>
      <c r="S322" s="83"/>
      <c r="T322" s="83"/>
      <c r="U322" s="83"/>
      <c r="V322" s="83"/>
      <c r="W322" s="83"/>
      <c r="X322" s="83"/>
      <c r="Y322" s="83"/>
      <c r="Z322" s="83"/>
    </row>
    <row r="323" ht="15.75" customHeight="1">
      <c r="A323" s="5">
        <v>322.0</v>
      </c>
      <c r="B323" s="122" t="s">
        <v>5774</v>
      </c>
      <c r="C323" s="401" t="s">
        <v>5775</v>
      </c>
      <c r="D323" s="80"/>
      <c r="E323" s="80"/>
      <c r="F323" s="146" t="s">
        <v>3332</v>
      </c>
      <c r="G323" s="469"/>
      <c r="H323" s="83"/>
      <c r="I323" s="83"/>
      <c r="J323" s="83"/>
      <c r="K323" s="83"/>
      <c r="L323" s="83"/>
      <c r="M323" s="83"/>
      <c r="N323" s="83"/>
      <c r="O323" s="83"/>
      <c r="P323" s="83"/>
      <c r="Q323" s="83"/>
      <c r="R323" s="83"/>
      <c r="S323" s="83"/>
      <c r="T323" s="83"/>
      <c r="U323" s="83"/>
      <c r="V323" s="83"/>
      <c r="W323" s="83"/>
      <c r="X323" s="83"/>
      <c r="Y323" s="83"/>
      <c r="Z323" s="83"/>
    </row>
    <row r="324" ht="15.75" customHeight="1">
      <c r="A324" s="5">
        <v>323.0</v>
      </c>
      <c r="B324" s="122" t="s">
        <v>5776</v>
      </c>
      <c r="C324" s="145" t="s">
        <v>5208</v>
      </c>
      <c r="D324" s="80"/>
      <c r="E324" s="80"/>
      <c r="F324" s="146" t="s">
        <v>3929</v>
      </c>
      <c r="G324" s="469"/>
      <c r="H324" s="83"/>
      <c r="I324" s="83"/>
      <c r="J324" s="83"/>
      <c r="K324" s="83"/>
      <c r="L324" s="83"/>
      <c r="M324" s="83"/>
      <c r="N324" s="83"/>
      <c r="O324" s="83"/>
      <c r="P324" s="83"/>
      <c r="Q324" s="83"/>
      <c r="R324" s="83"/>
      <c r="S324" s="83"/>
      <c r="T324" s="83"/>
      <c r="U324" s="83"/>
      <c r="V324" s="83"/>
      <c r="W324" s="83"/>
      <c r="X324" s="83"/>
      <c r="Y324" s="83"/>
      <c r="Z324" s="83"/>
    </row>
    <row r="325" ht="15.75" customHeight="1">
      <c r="A325" s="5">
        <v>324.0</v>
      </c>
      <c r="B325" s="122" t="s">
        <v>5777</v>
      </c>
      <c r="C325" s="145" t="s">
        <v>5778</v>
      </c>
      <c r="D325" s="80"/>
      <c r="E325" s="80"/>
      <c r="F325" s="146" t="s">
        <v>5779</v>
      </c>
      <c r="G325" s="469"/>
      <c r="H325" s="83"/>
      <c r="I325" s="83"/>
      <c r="J325" s="83"/>
      <c r="K325" s="83"/>
      <c r="L325" s="83"/>
      <c r="M325" s="83"/>
      <c r="N325" s="83"/>
      <c r="O325" s="83"/>
      <c r="P325" s="83"/>
      <c r="Q325" s="83"/>
      <c r="R325" s="83"/>
      <c r="S325" s="83"/>
      <c r="T325" s="83"/>
      <c r="U325" s="83"/>
      <c r="V325" s="83"/>
      <c r="W325" s="83"/>
      <c r="X325" s="83"/>
      <c r="Y325" s="83"/>
      <c r="Z325" s="83"/>
    </row>
    <row r="326" ht="15.75" customHeight="1">
      <c r="A326" s="5">
        <v>325.0</v>
      </c>
      <c r="B326" s="122" t="s">
        <v>5780</v>
      </c>
      <c r="C326" s="145" t="s">
        <v>5781</v>
      </c>
      <c r="D326" s="80"/>
      <c r="E326" s="80"/>
      <c r="F326" s="146" t="s">
        <v>5314</v>
      </c>
      <c r="G326" s="469"/>
      <c r="H326" s="83"/>
      <c r="I326" s="83"/>
      <c r="J326" s="83"/>
      <c r="K326" s="83"/>
      <c r="L326" s="83"/>
      <c r="M326" s="83"/>
      <c r="N326" s="83"/>
      <c r="O326" s="83"/>
      <c r="P326" s="83"/>
      <c r="Q326" s="83"/>
      <c r="R326" s="83"/>
      <c r="S326" s="83"/>
      <c r="T326" s="83"/>
      <c r="U326" s="83"/>
      <c r="V326" s="83"/>
      <c r="W326" s="83"/>
      <c r="X326" s="83"/>
      <c r="Y326" s="83"/>
      <c r="Z326" s="83"/>
    </row>
    <row r="327" ht="15.75" customHeight="1">
      <c r="A327" s="5">
        <v>326.0</v>
      </c>
      <c r="B327" s="122" t="s">
        <v>5614</v>
      </c>
      <c r="C327" s="145" t="s">
        <v>5782</v>
      </c>
      <c r="D327" s="80"/>
      <c r="E327" s="80"/>
      <c r="F327" s="146" t="s">
        <v>1032</v>
      </c>
      <c r="G327" s="469"/>
      <c r="H327" s="83"/>
      <c r="I327" s="83"/>
      <c r="J327" s="83"/>
      <c r="K327" s="83"/>
      <c r="L327" s="83"/>
      <c r="M327" s="83"/>
      <c r="N327" s="83"/>
      <c r="O327" s="83"/>
      <c r="P327" s="83"/>
      <c r="Q327" s="83"/>
      <c r="R327" s="83"/>
      <c r="S327" s="83"/>
      <c r="T327" s="83"/>
      <c r="U327" s="83"/>
      <c r="V327" s="83"/>
      <c r="W327" s="83"/>
      <c r="X327" s="83"/>
      <c r="Y327" s="83"/>
      <c r="Z327" s="83"/>
    </row>
    <row r="328" ht="15.75" customHeight="1">
      <c r="A328" s="5">
        <v>327.0</v>
      </c>
      <c r="B328" s="122" t="s">
        <v>4899</v>
      </c>
      <c r="C328" s="145" t="s">
        <v>4894</v>
      </c>
      <c r="D328" s="80"/>
      <c r="E328" s="80"/>
      <c r="F328" s="146" t="s">
        <v>789</v>
      </c>
      <c r="G328" s="469"/>
      <c r="H328" s="83"/>
      <c r="I328" s="83"/>
      <c r="J328" s="83"/>
      <c r="K328" s="83"/>
      <c r="L328" s="83"/>
      <c r="M328" s="83"/>
      <c r="N328" s="83"/>
      <c r="O328" s="83"/>
      <c r="P328" s="83"/>
      <c r="Q328" s="83"/>
      <c r="R328" s="83"/>
      <c r="S328" s="83"/>
      <c r="T328" s="83"/>
      <c r="U328" s="83"/>
      <c r="V328" s="83"/>
      <c r="W328" s="83"/>
      <c r="X328" s="83"/>
      <c r="Y328" s="83"/>
      <c r="Z328" s="83"/>
    </row>
    <row r="329" ht="15.75" customHeight="1">
      <c r="A329" s="5">
        <v>328.0</v>
      </c>
      <c r="B329" s="122" t="s">
        <v>5783</v>
      </c>
      <c r="C329" s="145" t="s">
        <v>5784</v>
      </c>
      <c r="D329" s="80"/>
      <c r="E329" s="80"/>
      <c r="F329" s="146" t="s">
        <v>797</v>
      </c>
      <c r="G329" s="469"/>
      <c r="H329" s="83"/>
      <c r="I329" s="83"/>
      <c r="J329" s="83"/>
      <c r="K329" s="83"/>
      <c r="L329" s="83"/>
      <c r="M329" s="83"/>
      <c r="N329" s="83"/>
      <c r="O329" s="83"/>
      <c r="P329" s="83"/>
      <c r="Q329" s="83"/>
      <c r="R329" s="83"/>
      <c r="S329" s="83"/>
      <c r="T329" s="83"/>
      <c r="U329" s="83"/>
      <c r="V329" s="83"/>
      <c r="W329" s="83"/>
      <c r="X329" s="83"/>
      <c r="Y329" s="83"/>
      <c r="Z329" s="83"/>
    </row>
    <row r="330" ht="15.75" customHeight="1">
      <c r="A330" s="5">
        <v>329.0</v>
      </c>
      <c r="B330" s="122" t="s">
        <v>5785</v>
      </c>
      <c r="C330" s="145" t="s">
        <v>5615</v>
      </c>
      <c r="D330" s="80"/>
      <c r="E330" s="80"/>
      <c r="F330" s="146" t="s">
        <v>4520</v>
      </c>
      <c r="G330" s="469"/>
      <c r="H330" s="83"/>
      <c r="I330" s="83"/>
      <c r="J330" s="83"/>
      <c r="K330" s="83"/>
      <c r="L330" s="83"/>
      <c r="M330" s="83"/>
      <c r="N330" s="83"/>
      <c r="O330" s="83"/>
      <c r="P330" s="83"/>
      <c r="Q330" s="83"/>
      <c r="R330" s="83"/>
      <c r="S330" s="83"/>
      <c r="T330" s="83"/>
      <c r="U330" s="83"/>
      <c r="V330" s="83"/>
      <c r="W330" s="83"/>
      <c r="X330" s="83"/>
      <c r="Y330" s="83"/>
      <c r="Z330" s="83"/>
    </row>
    <row r="331" ht="15.75" customHeight="1">
      <c r="A331" s="5">
        <v>330.0</v>
      </c>
      <c r="B331" s="122" t="s">
        <v>5786</v>
      </c>
      <c r="C331" s="145" t="s">
        <v>4051</v>
      </c>
      <c r="D331" s="80"/>
      <c r="E331" s="80"/>
      <c r="F331" s="146" t="s">
        <v>5787</v>
      </c>
      <c r="G331" s="469"/>
      <c r="H331" s="83"/>
      <c r="I331" s="83"/>
      <c r="J331" s="83"/>
      <c r="K331" s="83"/>
      <c r="L331" s="83"/>
      <c r="M331" s="83"/>
      <c r="N331" s="83"/>
      <c r="O331" s="83"/>
      <c r="P331" s="83"/>
      <c r="Q331" s="83"/>
      <c r="R331" s="83"/>
      <c r="S331" s="83"/>
      <c r="T331" s="83"/>
      <c r="U331" s="83"/>
      <c r="V331" s="83"/>
      <c r="W331" s="83"/>
      <c r="X331" s="83"/>
      <c r="Y331" s="83"/>
      <c r="Z331" s="83"/>
    </row>
    <row r="332" ht="15.75" customHeight="1">
      <c r="A332" s="5">
        <v>331.0</v>
      </c>
      <c r="B332" s="122" t="s">
        <v>5788</v>
      </c>
      <c r="C332" s="145" t="s">
        <v>5789</v>
      </c>
      <c r="D332" s="80"/>
      <c r="E332" s="80"/>
      <c r="F332" s="146" t="s">
        <v>1279</v>
      </c>
      <c r="G332" s="469"/>
      <c r="H332" s="83"/>
      <c r="I332" s="83"/>
      <c r="J332" s="83"/>
      <c r="K332" s="83"/>
      <c r="L332" s="83"/>
      <c r="M332" s="83"/>
      <c r="N332" s="83"/>
      <c r="O332" s="83"/>
      <c r="P332" s="83"/>
      <c r="Q332" s="83"/>
      <c r="R332" s="83"/>
      <c r="S332" s="83"/>
      <c r="T332" s="83"/>
      <c r="U332" s="83"/>
      <c r="V332" s="83"/>
      <c r="W332" s="83"/>
      <c r="X332" s="83"/>
      <c r="Y332" s="83"/>
      <c r="Z332" s="83"/>
    </row>
    <row r="333" ht="15.75" customHeight="1">
      <c r="A333" s="5">
        <v>332.0</v>
      </c>
      <c r="B333" s="122" t="s">
        <v>5790</v>
      </c>
      <c r="C333" s="145" t="s">
        <v>5791</v>
      </c>
      <c r="D333" s="80"/>
      <c r="E333" s="80"/>
      <c r="F333" s="146" t="s">
        <v>5325</v>
      </c>
      <c r="G333" s="469"/>
      <c r="H333" s="83"/>
      <c r="I333" s="83"/>
      <c r="J333" s="83"/>
      <c r="K333" s="83"/>
      <c r="L333" s="83"/>
      <c r="M333" s="83"/>
      <c r="N333" s="83"/>
      <c r="O333" s="83"/>
      <c r="P333" s="83"/>
      <c r="Q333" s="83"/>
      <c r="R333" s="83"/>
      <c r="S333" s="83"/>
      <c r="T333" s="83"/>
      <c r="U333" s="83"/>
      <c r="V333" s="83"/>
      <c r="W333" s="83"/>
      <c r="X333" s="83"/>
      <c r="Y333" s="83"/>
      <c r="Z333" s="83"/>
    </row>
    <row r="334" ht="15.75" customHeight="1">
      <c r="A334" s="5">
        <v>333.0</v>
      </c>
      <c r="B334" s="122" t="s">
        <v>5792</v>
      </c>
      <c r="C334" s="145" t="s">
        <v>5793</v>
      </c>
      <c r="D334" s="80"/>
      <c r="E334" s="80"/>
      <c r="F334" s="146" t="s">
        <v>3929</v>
      </c>
      <c r="G334" s="469"/>
      <c r="H334" s="83"/>
      <c r="I334" s="83"/>
      <c r="J334" s="83"/>
      <c r="K334" s="83"/>
      <c r="L334" s="83"/>
      <c r="M334" s="83"/>
      <c r="N334" s="83"/>
      <c r="O334" s="83"/>
      <c r="P334" s="83"/>
      <c r="Q334" s="83"/>
      <c r="R334" s="83"/>
      <c r="S334" s="83"/>
      <c r="T334" s="83"/>
      <c r="U334" s="83"/>
      <c r="V334" s="83"/>
      <c r="W334" s="83"/>
      <c r="X334" s="83"/>
      <c r="Y334" s="83"/>
      <c r="Z334" s="83"/>
    </row>
    <row r="335" ht="15.75" customHeight="1">
      <c r="A335" s="5">
        <v>334.0</v>
      </c>
      <c r="B335" s="122" t="s">
        <v>1024</v>
      </c>
      <c r="C335" s="145" t="s">
        <v>1025</v>
      </c>
      <c r="D335" s="80"/>
      <c r="E335" s="80"/>
      <c r="F335" s="146" t="s">
        <v>5744</v>
      </c>
      <c r="G335" s="469"/>
      <c r="H335" s="83"/>
      <c r="I335" s="83"/>
      <c r="J335" s="83"/>
      <c r="K335" s="83"/>
      <c r="L335" s="83"/>
      <c r="M335" s="83"/>
      <c r="N335" s="83"/>
      <c r="O335" s="83"/>
      <c r="P335" s="83"/>
      <c r="Q335" s="83"/>
      <c r="R335" s="83"/>
      <c r="S335" s="83"/>
      <c r="T335" s="83"/>
      <c r="U335" s="83"/>
      <c r="V335" s="83"/>
      <c r="W335" s="83"/>
      <c r="X335" s="83"/>
      <c r="Y335" s="83"/>
      <c r="Z335" s="83"/>
    </row>
    <row r="336" ht="15.75" customHeight="1">
      <c r="A336" s="5">
        <v>335.0</v>
      </c>
      <c r="B336" s="122" t="s">
        <v>3381</v>
      </c>
      <c r="C336" s="145" t="s">
        <v>5381</v>
      </c>
      <c r="D336" s="80"/>
      <c r="E336" s="80"/>
      <c r="F336" s="146" t="s">
        <v>281</v>
      </c>
      <c r="G336" s="469"/>
      <c r="H336" s="83"/>
      <c r="I336" s="83"/>
      <c r="J336" s="83"/>
      <c r="K336" s="83"/>
      <c r="L336" s="83"/>
      <c r="M336" s="83"/>
      <c r="N336" s="83"/>
      <c r="O336" s="83"/>
      <c r="P336" s="83"/>
      <c r="Q336" s="83"/>
      <c r="R336" s="83"/>
      <c r="S336" s="83"/>
      <c r="T336" s="83"/>
      <c r="U336" s="83"/>
      <c r="V336" s="83"/>
      <c r="W336" s="83"/>
      <c r="X336" s="83"/>
      <c r="Y336" s="83"/>
      <c r="Z336" s="83"/>
    </row>
    <row r="337" ht="15.75" customHeight="1">
      <c r="A337" s="5">
        <v>336.0</v>
      </c>
      <c r="B337" s="122" t="s">
        <v>5794</v>
      </c>
      <c r="C337" s="401" t="s">
        <v>5795</v>
      </c>
      <c r="D337" s="80"/>
      <c r="E337" s="80"/>
      <c r="F337" s="146" t="s">
        <v>5796</v>
      </c>
      <c r="G337" s="469"/>
      <c r="H337" s="83"/>
      <c r="I337" s="83"/>
      <c r="J337" s="83"/>
      <c r="K337" s="83"/>
      <c r="L337" s="83"/>
      <c r="M337" s="83"/>
      <c r="N337" s="83"/>
      <c r="O337" s="83"/>
      <c r="P337" s="83"/>
      <c r="Q337" s="83"/>
      <c r="R337" s="83"/>
      <c r="S337" s="83"/>
      <c r="T337" s="83"/>
      <c r="U337" s="83"/>
      <c r="V337" s="83"/>
      <c r="W337" s="83"/>
      <c r="X337" s="83"/>
      <c r="Y337" s="83"/>
      <c r="Z337" s="83"/>
    </row>
    <row r="338" ht="15.75" customHeight="1">
      <c r="A338" s="5">
        <v>337.0</v>
      </c>
      <c r="B338" s="122" t="s">
        <v>4695</v>
      </c>
      <c r="C338" s="145" t="s">
        <v>5797</v>
      </c>
      <c r="D338" s="80"/>
      <c r="E338" s="80"/>
      <c r="F338" s="146" t="s">
        <v>5796</v>
      </c>
      <c r="G338" s="469"/>
      <c r="H338" s="83"/>
      <c r="I338" s="83"/>
      <c r="J338" s="83"/>
      <c r="K338" s="83"/>
      <c r="L338" s="83"/>
      <c r="M338" s="83"/>
      <c r="N338" s="83"/>
      <c r="O338" s="83"/>
      <c r="P338" s="83"/>
      <c r="Q338" s="83"/>
      <c r="R338" s="83"/>
      <c r="S338" s="83"/>
      <c r="T338" s="83"/>
      <c r="U338" s="83"/>
      <c r="V338" s="83"/>
      <c r="W338" s="83"/>
      <c r="X338" s="83"/>
      <c r="Y338" s="83"/>
      <c r="Z338" s="83"/>
    </row>
    <row r="339" ht="15.75" customHeight="1">
      <c r="A339" s="5">
        <v>338.0</v>
      </c>
      <c r="B339" s="122" t="s">
        <v>3333</v>
      </c>
      <c r="C339" s="401" t="s">
        <v>5798</v>
      </c>
      <c r="D339" s="80"/>
      <c r="E339" s="80"/>
      <c r="F339" s="146" t="s">
        <v>5723</v>
      </c>
      <c r="G339" s="469"/>
      <c r="H339" s="83"/>
      <c r="I339" s="83"/>
      <c r="J339" s="83"/>
      <c r="K339" s="83"/>
      <c r="L339" s="83"/>
      <c r="M339" s="83"/>
      <c r="N339" s="83"/>
      <c r="O339" s="83"/>
      <c r="P339" s="83"/>
      <c r="Q339" s="83"/>
      <c r="R339" s="83"/>
      <c r="S339" s="83"/>
      <c r="T339" s="83"/>
      <c r="U339" s="83"/>
      <c r="V339" s="83"/>
      <c r="W339" s="83"/>
      <c r="X339" s="83"/>
      <c r="Y339" s="83"/>
      <c r="Z339" s="83"/>
    </row>
    <row r="340" ht="15.75" customHeight="1">
      <c r="A340" s="5">
        <v>339.0</v>
      </c>
      <c r="B340" s="122" t="s">
        <v>1296</v>
      </c>
      <c r="C340" s="145" t="s">
        <v>5799</v>
      </c>
      <c r="D340" s="80"/>
      <c r="E340" s="80"/>
      <c r="F340" s="146" t="s">
        <v>3460</v>
      </c>
      <c r="G340" s="469"/>
      <c r="H340" s="83"/>
      <c r="I340" s="83"/>
      <c r="J340" s="83"/>
      <c r="K340" s="83"/>
      <c r="L340" s="83"/>
      <c r="M340" s="83"/>
      <c r="N340" s="83"/>
      <c r="O340" s="83"/>
      <c r="P340" s="83"/>
      <c r="Q340" s="83"/>
      <c r="R340" s="83"/>
      <c r="S340" s="83"/>
      <c r="T340" s="83"/>
      <c r="U340" s="83"/>
      <c r="V340" s="83"/>
      <c r="W340" s="83"/>
      <c r="X340" s="83"/>
      <c r="Y340" s="83"/>
      <c r="Z340" s="83"/>
    </row>
    <row r="341" ht="15.75" customHeight="1">
      <c r="A341" s="5">
        <v>340.0</v>
      </c>
      <c r="B341" s="122" t="s">
        <v>5800</v>
      </c>
      <c r="C341" s="145" t="s">
        <v>5801</v>
      </c>
      <c r="D341" s="80"/>
      <c r="E341" s="80"/>
      <c r="F341" s="146" t="s">
        <v>789</v>
      </c>
      <c r="G341" s="469"/>
      <c r="H341" s="83"/>
      <c r="I341" s="83"/>
      <c r="J341" s="83"/>
      <c r="K341" s="83"/>
      <c r="L341" s="83"/>
      <c r="M341" s="83"/>
      <c r="N341" s="83"/>
      <c r="O341" s="83"/>
      <c r="P341" s="83"/>
      <c r="Q341" s="83"/>
      <c r="R341" s="83"/>
      <c r="S341" s="83"/>
      <c r="T341" s="83"/>
      <c r="U341" s="83"/>
      <c r="V341" s="83"/>
      <c r="W341" s="83"/>
      <c r="X341" s="83"/>
      <c r="Y341" s="83"/>
      <c r="Z341" s="83"/>
    </row>
    <row r="342" ht="15.75" customHeight="1">
      <c r="A342" s="5">
        <v>341.0</v>
      </c>
      <c r="B342" s="122" t="s">
        <v>5802</v>
      </c>
      <c r="C342" s="401" t="s">
        <v>5803</v>
      </c>
      <c r="D342" s="80"/>
      <c r="E342" s="80"/>
      <c r="F342" s="146" t="s">
        <v>1268</v>
      </c>
      <c r="G342" s="469"/>
      <c r="H342" s="83"/>
      <c r="I342" s="83"/>
      <c r="J342" s="83"/>
      <c r="K342" s="83"/>
      <c r="L342" s="83"/>
      <c r="M342" s="83"/>
      <c r="N342" s="83"/>
      <c r="O342" s="83"/>
      <c r="P342" s="83"/>
      <c r="Q342" s="83"/>
      <c r="R342" s="83"/>
      <c r="S342" s="83"/>
      <c r="T342" s="83"/>
      <c r="U342" s="83"/>
      <c r="V342" s="83"/>
      <c r="W342" s="83"/>
      <c r="X342" s="83"/>
      <c r="Y342" s="83"/>
      <c r="Z342" s="83"/>
    </row>
    <row r="343" ht="15.75" customHeight="1">
      <c r="A343" s="5">
        <v>342.0</v>
      </c>
      <c r="B343" s="122" t="s">
        <v>5804</v>
      </c>
      <c r="C343" s="145" t="s">
        <v>5805</v>
      </c>
      <c r="D343" s="80"/>
      <c r="E343" s="80"/>
      <c r="F343" s="146" t="s">
        <v>5806</v>
      </c>
      <c r="G343" s="469"/>
      <c r="H343" s="83"/>
      <c r="I343" s="83"/>
      <c r="J343" s="83"/>
      <c r="K343" s="83"/>
      <c r="L343" s="83"/>
      <c r="M343" s="83"/>
      <c r="N343" s="83"/>
      <c r="O343" s="83"/>
      <c r="P343" s="83"/>
      <c r="Q343" s="83"/>
      <c r="R343" s="83"/>
      <c r="S343" s="83"/>
      <c r="T343" s="83"/>
      <c r="U343" s="83"/>
      <c r="V343" s="83"/>
      <c r="W343" s="83"/>
      <c r="X343" s="83"/>
      <c r="Y343" s="83"/>
      <c r="Z343" s="83"/>
    </row>
    <row r="344" ht="15.75" customHeight="1">
      <c r="A344" s="5">
        <v>343.0</v>
      </c>
      <c r="B344" s="122" t="s">
        <v>2781</v>
      </c>
      <c r="C344" s="145" t="s">
        <v>2782</v>
      </c>
      <c r="D344" s="80"/>
      <c r="E344" s="80"/>
      <c r="F344" s="146" t="s">
        <v>3271</v>
      </c>
      <c r="G344" s="469"/>
      <c r="H344" s="83"/>
      <c r="I344" s="83"/>
      <c r="J344" s="83"/>
      <c r="K344" s="83"/>
      <c r="L344" s="83"/>
      <c r="M344" s="83"/>
      <c r="N344" s="83"/>
      <c r="O344" s="83"/>
      <c r="P344" s="83"/>
      <c r="Q344" s="83"/>
      <c r="R344" s="83"/>
      <c r="S344" s="83"/>
      <c r="T344" s="83"/>
      <c r="U344" s="83"/>
      <c r="V344" s="83"/>
      <c r="W344" s="83"/>
      <c r="X344" s="83"/>
      <c r="Y344" s="83"/>
      <c r="Z344" s="83"/>
    </row>
    <row r="345" ht="15.75" customHeight="1">
      <c r="A345" s="5">
        <v>344.0</v>
      </c>
      <c r="B345" s="122" t="s">
        <v>5807</v>
      </c>
      <c r="C345" s="401" t="s">
        <v>5808</v>
      </c>
      <c r="D345" s="80"/>
      <c r="E345" s="80"/>
      <c r="F345" s="146" t="s">
        <v>126</v>
      </c>
      <c r="G345" s="469"/>
      <c r="H345" s="83"/>
      <c r="I345" s="83"/>
      <c r="J345" s="83"/>
      <c r="K345" s="83"/>
      <c r="L345" s="83"/>
      <c r="M345" s="83"/>
      <c r="N345" s="83"/>
      <c r="O345" s="83"/>
      <c r="P345" s="83"/>
      <c r="Q345" s="83"/>
      <c r="R345" s="83"/>
      <c r="S345" s="83"/>
      <c r="T345" s="83"/>
      <c r="U345" s="83"/>
      <c r="V345" s="83"/>
      <c r="W345" s="83"/>
      <c r="X345" s="83"/>
      <c r="Y345" s="83"/>
      <c r="Z345" s="83"/>
    </row>
    <row r="346" ht="15.75" customHeight="1">
      <c r="A346" s="5">
        <v>345.0</v>
      </c>
      <c r="B346" s="122" t="s">
        <v>5809</v>
      </c>
      <c r="C346" s="145" t="s">
        <v>5810</v>
      </c>
      <c r="D346" s="80"/>
      <c r="E346" s="80"/>
      <c r="F346" s="146" t="s">
        <v>5652</v>
      </c>
      <c r="G346" s="469"/>
      <c r="H346" s="83"/>
      <c r="I346" s="83"/>
      <c r="J346" s="83"/>
      <c r="K346" s="83"/>
      <c r="L346" s="83"/>
      <c r="M346" s="83"/>
      <c r="N346" s="83"/>
      <c r="O346" s="83"/>
      <c r="P346" s="83"/>
      <c r="Q346" s="83"/>
      <c r="R346" s="83"/>
      <c r="S346" s="83"/>
      <c r="T346" s="83"/>
      <c r="U346" s="83"/>
      <c r="V346" s="83"/>
      <c r="W346" s="83"/>
      <c r="X346" s="83"/>
      <c r="Y346" s="83"/>
      <c r="Z346" s="83"/>
    </row>
    <row r="347" ht="15.75" customHeight="1">
      <c r="A347" s="5">
        <v>346.0</v>
      </c>
      <c r="B347" s="122" t="s">
        <v>5811</v>
      </c>
      <c r="C347" s="145" t="s">
        <v>5812</v>
      </c>
      <c r="D347" s="80"/>
      <c r="E347" s="80"/>
      <c r="F347" s="146" t="s">
        <v>271</v>
      </c>
      <c r="G347" s="469"/>
      <c r="H347" s="83"/>
      <c r="I347" s="83"/>
      <c r="J347" s="83"/>
      <c r="K347" s="83"/>
      <c r="L347" s="83"/>
      <c r="M347" s="83"/>
      <c r="N347" s="83"/>
      <c r="O347" s="83"/>
      <c r="P347" s="83"/>
      <c r="Q347" s="83"/>
      <c r="R347" s="83"/>
      <c r="S347" s="83"/>
      <c r="T347" s="83"/>
      <c r="U347" s="83"/>
      <c r="V347" s="83"/>
      <c r="W347" s="83"/>
      <c r="X347" s="83"/>
      <c r="Y347" s="83"/>
      <c r="Z347" s="83"/>
    </row>
    <row r="348" ht="15.75" customHeight="1">
      <c r="A348" s="5">
        <v>347.0</v>
      </c>
      <c r="B348" s="122" t="s">
        <v>5813</v>
      </c>
      <c r="C348" s="145" t="s">
        <v>5814</v>
      </c>
      <c r="D348" s="80"/>
      <c r="E348" s="80"/>
      <c r="F348" s="146" t="s">
        <v>5815</v>
      </c>
      <c r="G348" s="469"/>
      <c r="H348" s="83"/>
      <c r="I348" s="83"/>
      <c r="J348" s="83"/>
      <c r="K348" s="83"/>
      <c r="L348" s="83"/>
      <c r="M348" s="83"/>
      <c r="N348" s="83"/>
      <c r="O348" s="83"/>
      <c r="P348" s="83"/>
      <c r="Q348" s="83"/>
      <c r="R348" s="83"/>
      <c r="S348" s="83"/>
      <c r="T348" s="83"/>
      <c r="U348" s="83"/>
      <c r="V348" s="83"/>
      <c r="W348" s="83"/>
      <c r="X348" s="83"/>
      <c r="Y348" s="83"/>
      <c r="Z348" s="83"/>
    </row>
    <row r="349" ht="15.75" customHeight="1">
      <c r="A349" s="5">
        <v>348.0</v>
      </c>
      <c r="B349" s="122" t="s">
        <v>3381</v>
      </c>
      <c r="C349" s="145" t="s">
        <v>5381</v>
      </c>
      <c r="D349" s="80"/>
      <c r="E349" s="80"/>
      <c r="F349" s="146" t="s">
        <v>3276</v>
      </c>
      <c r="G349" s="469"/>
      <c r="H349" s="83"/>
      <c r="I349" s="83"/>
      <c r="J349" s="83"/>
      <c r="K349" s="83"/>
      <c r="L349" s="83"/>
      <c r="M349" s="83"/>
      <c r="N349" s="83"/>
      <c r="O349" s="83"/>
      <c r="P349" s="83"/>
      <c r="Q349" s="83"/>
      <c r="R349" s="83"/>
      <c r="S349" s="83"/>
      <c r="T349" s="83"/>
      <c r="U349" s="83"/>
      <c r="V349" s="83"/>
      <c r="W349" s="83"/>
      <c r="X349" s="83"/>
      <c r="Y349" s="83"/>
      <c r="Z349" s="83"/>
    </row>
    <row r="350" ht="15.75" customHeight="1">
      <c r="A350" s="5">
        <v>349.0</v>
      </c>
      <c r="B350" s="122" t="s">
        <v>5816</v>
      </c>
      <c r="C350" s="145" t="s">
        <v>5817</v>
      </c>
      <c r="D350" s="80"/>
      <c r="E350" s="80"/>
      <c r="F350" s="146" t="s">
        <v>267</v>
      </c>
      <c r="G350" s="469"/>
      <c r="H350" s="83"/>
      <c r="I350" s="83"/>
      <c r="J350" s="83"/>
      <c r="K350" s="83"/>
      <c r="L350" s="83"/>
      <c r="M350" s="83"/>
      <c r="N350" s="83"/>
      <c r="O350" s="83"/>
      <c r="P350" s="83"/>
      <c r="Q350" s="83"/>
      <c r="R350" s="83"/>
      <c r="S350" s="83"/>
      <c r="T350" s="83"/>
      <c r="U350" s="83"/>
      <c r="V350" s="83"/>
      <c r="W350" s="83"/>
      <c r="X350" s="83"/>
      <c r="Y350" s="83"/>
      <c r="Z350" s="83"/>
    </row>
    <row r="351" ht="15.75" customHeight="1">
      <c r="A351" s="5">
        <v>350.0</v>
      </c>
      <c r="B351" s="122" t="s">
        <v>5332</v>
      </c>
      <c r="C351" s="145" t="s">
        <v>5818</v>
      </c>
      <c r="D351" s="80"/>
      <c r="E351" s="80"/>
      <c r="F351" s="146" t="s">
        <v>665</v>
      </c>
      <c r="G351" s="469"/>
      <c r="H351" s="83"/>
      <c r="I351" s="83"/>
      <c r="J351" s="83"/>
      <c r="K351" s="83"/>
      <c r="L351" s="83"/>
      <c r="M351" s="83"/>
      <c r="N351" s="83"/>
      <c r="O351" s="83"/>
      <c r="P351" s="83"/>
      <c r="Q351" s="83"/>
      <c r="R351" s="83"/>
      <c r="S351" s="83"/>
      <c r="T351" s="83"/>
      <c r="U351" s="83"/>
      <c r="V351" s="83"/>
      <c r="W351" s="83"/>
      <c r="X351" s="83"/>
      <c r="Y351" s="83"/>
      <c r="Z351" s="83"/>
    </row>
    <row r="352" ht="15.75" customHeight="1">
      <c r="A352" s="5">
        <v>351.0</v>
      </c>
      <c r="B352" s="122" t="s">
        <v>5819</v>
      </c>
      <c r="C352" s="145" t="s">
        <v>3123</v>
      </c>
      <c r="D352" s="80"/>
      <c r="E352" s="80"/>
      <c r="F352" s="146" t="s">
        <v>4520</v>
      </c>
      <c r="G352" s="469"/>
      <c r="H352" s="83"/>
      <c r="I352" s="83"/>
      <c r="J352" s="83"/>
      <c r="K352" s="83"/>
      <c r="L352" s="83"/>
      <c r="M352" s="83"/>
      <c r="N352" s="83"/>
      <c r="O352" s="83"/>
      <c r="P352" s="83"/>
      <c r="Q352" s="83"/>
      <c r="R352" s="83"/>
      <c r="S352" s="83"/>
      <c r="T352" s="83"/>
      <c r="U352" s="83"/>
      <c r="V352" s="83"/>
      <c r="W352" s="83"/>
      <c r="X352" s="83"/>
      <c r="Y352" s="83"/>
      <c r="Z352" s="83"/>
    </row>
    <row r="353" ht="15.75" customHeight="1">
      <c r="A353" s="5">
        <v>352.0</v>
      </c>
      <c r="B353" s="122" t="s">
        <v>5820</v>
      </c>
      <c r="C353" s="401" t="s">
        <v>5821</v>
      </c>
      <c r="D353" s="80"/>
      <c r="E353" s="80"/>
      <c r="F353" s="146" t="s">
        <v>5822</v>
      </c>
      <c r="G353" s="469"/>
      <c r="H353" s="83"/>
      <c r="I353" s="83"/>
      <c r="J353" s="83"/>
      <c r="K353" s="83"/>
      <c r="L353" s="83"/>
      <c r="M353" s="83"/>
      <c r="N353" s="83"/>
      <c r="O353" s="83"/>
      <c r="P353" s="83"/>
      <c r="Q353" s="83"/>
      <c r="R353" s="83"/>
      <c r="S353" s="83"/>
      <c r="T353" s="83"/>
      <c r="U353" s="83"/>
      <c r="V353" s="83"/>
      <c r="W353" s="83"/>
      <c r="X353" s="83"/>
      <c r="Y353" s="83"/>
      <c r="Z353" s="83"/>
    </row>
    <row r="354" ht="15.75" customHeight="1">
      <c r="A354" s="5">
        <v>353.0</v>
      </c>
      <c r="B354" s="122" t="s">
        <v>5823</v>
      </c>
      <c r="C354" s="145" t="s">
        <v>5824</v>
      </c>
      <c r="D354" s="80"/>
      <c r="E354" s="80"/>
      <c r="F354" s="146" t="s">
        <v>789</v>
      </c>
      <c r="G354" s="469"/>
      <c r="H354" s="83"/>
      <c r="I354" s="83"/>
      <c r="J354" s="83"/>
      <c r="K354" s="83"/>
      <c r="L354" s="83"/>
      <c r="M354" s="83"/>
      <c r="N354" s="83"/>
      <c r="O354" s="83"/>
      <c r="P354" s="83"/>
      <c r="Q354" s="83"/>
      <c r="R354" s="83"/>
      <c r="S354" s="83"/>
      <c r="T354" s="83"/>
      <c r="U354" s="83"/>
      <c r="V354" s="83"/>
      <c r="W354" s="83"/>
      <c r="X354" s="83"/>
      <c r="Y354" s="83"/>
      <c r="Z354" s="83"/>
    </row>
    <row r="355" ht="15.75" customHeight="1">
      <c r="A355" s="5">
        <v>354.0</v>
      </c>
      <c r="B355" s="122" t="s">
        <v>5825</v>
      </c>
      <c r="C355" s="145" t="s">
        <v>5826</v>
      </c>
      <c r="D355" s="80"/>
      <c r="E355" s="80"/>
      <c r="F355" s="146" t="s">
        <v>3315</v>
      </c>
      <c r="G355" s="469"/>
      <c r="H355" s="83"/>
      <c r="I355" s="83"/>
      <c r="J355" s="83"/>
      <c r="K355" s="83"/>
      <c r="L355" s="83"/>
      <c r="M355" s="83"/>
      <c r="N355" s="83"/>
      <c r="O355" s="83"/>
      <c r="P355" s="83"/>
      <c r="Q355" s="83"/>
      <c r="R355" s="83"/>
      <c r="S355" s="83"/>
      <c r="T355" s="83"/>
      <c r="U355" s="83"/>
      <c r="V355" s="83"/>
      <c r="W355" s="83"/>
      <c r="X355" s="83"/>
      <c r="Y355" s="83"/>
      <c r="Z355" s="83"/>
    </row>
    <row r="356" ht="15.75" customHeight="1">
      <c r="A356" s="5">
        <v>355.0</v>
      </c>
      <c r="B356" s="122" t="s">
        <v>5827</v>
      </c>
      <c r="C356" s="145" t="s">
        <v>5828</v>
      </c>
      <c r="D356" s="80"/>
      <c r="E356" s="80"/>
      <c r="F356" s="146" t="s">
        <v>5806</v>
      </c>
      <c r="G356" s="469"/>
      <c r="H356" s="83"/>
      <c r="I356" s="83"/>
      <c r="J356" s="83"/>
      <c r="K356" s="83"/>
      <c r="L356" s="83"/>
      <c r="M356" s="83"/>
      <c r="N356" s="83"/>
      <c r="O356" s="83"/>
      <c r="P356" s="83"/>
      <c r="Q356" s="83"/>
      <c r="R356" s="83"/>
      <c r="S356" s="83"/>
      <c r="T356" s="83"/>
      <c r="U356" s="83"/>
      <c r="V356" s="83"/>
      <c r="W356" s="83"/>
      <c r="X356" s="83"/>
      <c r="Y356" s="83"/>
      <c r="Z356" s="83"/>
    </row>
    <row r="357" ht="15.75" customHeight="1">
      <c r="A357" s="5">
        <v>356.0</v>
      </c>
      <c r="B357" s="122" t="s">
        <v>3287</v>
      </c>
      <c r="C357" s="145" t="s">
        <v>5829</v>
      </c>
      <c r="D357" s="80"/>
      <c r="E357" s="80"/>
      <c r="F357" s="146" t="s">
        <v>312</v>
      </c>
      <c r="G357" s="469"/>
      <c r="H357" s="83"/>
      <c r="I357" s="83"/>
      <c r="J357" s="83"/>
      <c r="K357" s="83"/>
      <c r="L357" s="83"/>
      <c r="M357" s="83"/>
      <c r="N357" s="83"/>
      <c r="O357" s="83"/>
      <c r="P357" s="83"/>
      <c r="Q357" s="83"/>
      <c r="R357" s="83"/>
      <c r="S357" s="83"/>
      <c r="T357" s="83"/>
      <c r="U357" s="83"/>
      <c r="V357" s="83"/>
      <c r="W357" s="83"/>
      <c r="X357" s="83"/>
      <c r="Y357" s="83"/>
      <c r="Z357" s="83"/>
    </row>
    <row r="358" ht="15.75" customHeight="1">
      <c r="A358" s="5">
        <v>357.0</v>
      </c>
      <c r="B358" s="122" t="s">
        <v>5830</v>
      </c>
      <c r="C358" s="145" t="s">
        <v>5831</v>
      </c>
      <c r="D358" s="80"/>
      <c r="E358" s="80"/>
      <c r="F358" s="146" t="s">
        <v>5406</v>
      </c>
      <c r="G358" s="469"/>
      <c r="H358" s="83"/>
      <c r="I358" s="83"/>
      <c r="J358" s="83"/>
      <c r="K358" s="83"/>
      <c r="L358" s="83"/>
      <c r="M358" s="83"/>
      <c r="N358" s="83"/>
      <c r="O358" s="83"/>
      <c r="P358" s="83"/>
      <c r="Q358" s="83"/>
      <c r="R358" s="83"/>
      <c r="S358" s="83"/>
      <c r="T358" s="83"/>
      <c r="U358" s="83"/>
      <c r="V358" s="83"/>
      <c r="W358" s="83"/>
      <c r="X358" s="83"/>
      <c r="Y358" s="83"/>
      <c r="Z358" s="83"/>
    </row>
    <row r="359" ht="15.75" customHeight="1">
      <c r="A359" s="5">
        <v>358.0</v>
      </c>
      <c r="B359" s="122" t="s">
        <v>5832</v>
      </c>
      <c r="C359" s="401" t="s">
        <v>5833</v>
      </c>
      <c r="D359" s="80"/>
      <c r="E359" s="80"/>
      <c r="F359" s="146" t="s">
        <v>5834</v>
      </c>
      <c r="G359" s="469"/>
      <c r="H359" s="83"/>
      <c r="I359" s="83"/>
      <c r="J359" s="83"/>
      <c r="K359" s="83"/>
      <c r="L359" s="83"/>
      <c r="M359" s="83"/>
      <c r="N359" s="83"/>
      <c r="O359" s="83"/>
      <c r="P359" s="83"/>
      <c r="Q359" s="83"/>
      <c r="R359" s="83"/>
      <c r="S359" s="83"/>
      <c r="T359" s="83"/>
      <c r="U359" s="83"/>
      <c r="V359" s="83"/>
      <c r="W359" s="83"/>
      <c r="X359" s="83"/>
      <c r="Y359" s="83"/>
      <c r="Z359" s="83"/>
    </row>
    <row r="360" ht="15.75" customHeight="1">
      <c r="A360" s="5">
        <v>359.0</v>
      </c>
      <c r="B360" s="122" t="s">
        <v>3606</v>
      </c>
      <c r="C360" s="145" t="s">
        <v>5835</v>
      </c>
      <c r="D360" s="80"/>
      <c r="E360" s="80"/>
      <c r="F360" s="146" t="s">
        <v>5836</v>
      </c>
      <c r="G360" s="469"/>
      <c r="H360" s="83"/>
      <c r="I360" s="83"/>
      <c r="J360" s="83"/>
      <c r="K360" s="83"/>
      <c r="L360" s="83"/>
      <c r="M360" s="83"/>
      <c r="N360" s="83"/>
      <c r="O360" s="83"/>
      <c r="P360" s="83"/>
      <c r="Q360" s="83"/>
      <c r="R360" s="83"/>
      <c r="S360" s="83"/>
      <c r="T360" s="83"/>
      <c r="U360" s="83"/>
      <c r="V360" s="83"/>
      <c r="W360" s="83"/>
      <c r="X360" s="83"/>
      <c r="Y360" s="83"/>
      <c r="Z360" s="83"/>
    </row>
    <row r="361" ht="15.75" customHeight="1">
      <c r="A361" s="5">
        <v>360.0</v>
      </c>
      <c r="B361" s="122" t="s">
        <v>5006</v>
      </c>
      <c r="C361" s="145" t="s">
        <v>5007</v>
      </c>
      <c r="D361" s="80"/>
      <c r="E361" s="80"/>
      <c r="F361" s="146" t="s">
        <v>789</v>
      </c>
      <c r="G361" s="469"/>
      <c r="H361" s="83"/>
      <c r="I361" s="83"/>
      <c r="J361" s="83"/>
      <c r="K361" s="83"/>
      <c r="L361" s="83"/>
      <c r="M361" s="83"/>
      <c r="N361" s="83"/>
      <c r="O361" s="83"/>
      <c r="P361" s="83"/>
      <c r="Q361" s="83"/>
      <c r="R361" s="83"/>
      <c r="S361" s="83"/>
      <c r="T361" s="83"/>
      <c r="U361" s="83"/>
      <c r="V361" s="83"/>
      <c r="W361" s="83"/>
      <c r="X361" s="83"/>
      <c r="Y361" s="83"/>
      <c r="Z361" s="83"/>
    </row>
    <row r="362" ht="15.75" customHeight="1">
      <c r="A362" s="5">
        <v>361.0</v>
      </c>
      <c r="B362" s="145" t="s">
        <v>5837</v>
      </c>
      <c r="C362" s="145" t="s">
        <v>5838</v>
      </c>
      <c r="D362" s="80"/>
      <c r="E362" s="80"/>
      <c r="F362" s="470" t="s">
        <v>789</v>
      </c>
      <c r="G362" s="469"/>
      <c r="H362" s="83"/>
      <c r="I362" s="83"/>
      <c r="J362" s="83"/>
      <c r="K362" s="83"/>
      <c r="L362" s="83"/>
      <c r="M362" s="83"/>
      <c r="N362" s="83"/>
      <c r="O362" s="83"/>
      <c r="P362" s="83"/>
      <c r="Q362" s="83"/>
      <c r="R362" s="83"/>
      <c r="S362" s="83"/>
      <c r="T362" s="83"/>
      <c r="U362" s="83"/>
      <c r="V362" s="83"/>
      <c r="W362" s="83"/>
      <c r="X362" s="83"/>
      <c r="Y362" s="83"/>
      <c r="Z362" s="83"/>
    </row>
    <row r="363" ht="15.75" customHeight="1">
      <c r="A363" s="5">
        <v>362.0</v>
      </c>
      <c r="B363" s="122" t="s">
        <v>5839</v>
      </c>
      <c r="C363" s="401" t="s">
        <v>5840</v>
      </c>
      <c r="D363" s="80"/>
      <c r="E363" s="80"/>
      <c r="F363" s="146" t="s">
        <v>5841</v>
      </c>
      <c r="G363" s="469"/>
      <c r="H363" s="83"/>
      <c r="I363" s="83"/>
      <c r="J363" s="83"/>
      <c r="K363" s="83"/>
      <c r="L363" s="83"/>
      <c r="M363" s="83"/>
      <c r="N363" s="83"/>
      <c r="O363" s="83"/>
      <c r="P363" s="83"/>
      <c r="Q363" s="83"/>
      <c r="R363" s="83"/>
      <c r="S363" s="83"/>
      <c r="T363" s="83"/>
      <c r="U363" s="83"/>
      <c r="V363" s="83"/>
      <c r="W363" s="83"/>
      <c r="X363" s="83"/>
      <c r="Y363" s="83"/>
      <c r="Z363" s="83"/>
    </row>
    <row r="364" ht="15.75" customHeight="1">
      <c r="A364" s="5">
        <v>363.0</v>
      </c>
      <c r="B364" s="122" t="s">
        <v>3738</v>
      </c>
      <c r="C364" s="401" t="s">
        <v>5842</v>
      </c>
      <c r="D364" s="80"/>
      <c r="E364" s="80"/>
      <c r="F364" s="146" t="s">
        <v>5843</v>
      </c>
      <c r="G364" s="469"/>
      <c r="H364" s="83"/>
      <c r="I364" s="83"/>
      <c r="J364" s="83"/>
      <c r="K364" s="83"/>
      <c r="L364" s="83"/>
      <c r="M364" s="83"/>
      <c r="N364" s="83"/>
      <c r="O364" s="83"/>
      <c r="P364" s="83"/>
      <c r="Q364" s="83"/>
      <c r="R364" s="83"/>
      <c r="S364" s="83"/>
      <c r="T364" s="83"/>
      <c r="U364" s="83"/>
      <c r="V364" s="83"/>
      <c r="W364" s="83"/>
      <c r="X364" s="83"/>
      <c r="Y364" s="83"/>
      <c r="Z364" s="83"/>
    </row>
    <row r="365" ht="15.75" customHeight="1">
      <c r="A365" s="5">
        <v>364.0</v>
      </c>
      <c r="B365" s="122" t="s">
        <v>5422</v>
      </c>
      <c r="C365" s="145" t="s">
        <v>5423</v>
      </c>
      <c r="D365" s="80"/>
      <c r="E365" s="80"/>
      <c r="F365" s="146" t="s">
        <v>5844</v>
      </c>
      <c r="G365" s="469"/>
      <c r="H365" s="83"/>
      <c r="I365" s="83"/>
      <c r="J365" s="83"/>
      <c r="K365" s="83"/>
      <c r="L365" s="83"/>
      <c r="M365" s="83"/>
      <c r="N365" s="83"/>
      <c r="O365" s="83"/>
      <c r="P365" s="83"/>
      <c r="Q365" s="83"/>
      <c r="R365" s="83"/>
      <c r="S365" s="83"/>
      <c r="T365" s="83"/>
      <c r="U365" s="83"/>
      <c r="V365" s="83"/>
      <c r="W365" s="83"/>
      <c r="X365" s="83"/>
      <c r="Y365" s="83"/>
      <c r="Z365" s="83"/>
    </row>
    <row r="366" ht="15.75" customHeight="1">
      <c r="A366" s="5">
        <v>365.0</v>
      </c>
      <c r="B366" s="122" t="s">
        <v>5845</v>
      </c>
      <c r="C366" s="145" t="s">
        <v>5846</v>
      </c>
      <c r="D366" s="80"/>
      <c r="E366" s="80"/>
      <c r="F366" s="146" t="s">
        <v>3315</v>
      </c>
      <c r="G366" s="469"/>
      <c r="H366" s="83"/>
      <c r="I366" s="83"/>
      <c r="J366" s="83"/>
      <c r="K366" s="83"/>
      <c r="L366" s="83"/>
      <c r="M366" s="83"/>
      <c r="N366" s="83"/>
      <c r="O366" s="83"/>
      <c r="P366" s="83"/>
      <c r="Q366" s="83"/>
      <c r="R366" s="83"/>
      <c r="S366" s="83"/>
      <c r="T366" s="83"/>
      <c r="U366" s="83"/>
      <c r="V366" s="83"/>
      <c r="W366" s="83"/>
      <c r="X366" s="83"/>
      <c r="Y366" s="83"/>
      <c r="Z366" s="83"/>
    </row>
    <row r="367" ht="15.75" customHeight="1">
      <c r="A367" s="5">
        <v>366.0</v>
      </c>
      <c r="B367" s="122" t="s">
        <v>5298</v>
      </c>
      <c r="C367" s="145" t="s">
        <v>5299</v>
      </c>
      <c r="D367" s="80"/>
      <c r="E367" s="80"/>
      <c r="F367" s="146" t="s">
        <v>5847</v>
      </c>
      <c r="G367" s="469"/>
      <c r="H367" s="83"/>
      <c r="I367" s="83"/>
      <c r="J367" s="83"/>
      <c r="K367" s="83"/>
      <c r="L367" s="83"/>
      <c r="M367" s="83"/>
      <c r="N367" s="83"/>
      <c r="O367" s="83"/>
      <c r="P367" s="83"/>
      <c r="Q367" s="83"/>
      <c r="R367" s="83"/>
      <c r="S367" s="83"/>
      <c r="T367" s="83"/>
      <c r="U367" s="83"/>
      <c r="V367" s="83"/>
      <c r="W367" s="83"/>
      <c r="X367" s="83"/>
      <c r="Y367" s="83"/>
      <c r="Z367" s="83"/>
    </row>
    <row r="368" ht="15.75" customHeight="1">
      <c r="A368" s="5">
        <v>367.0</v>
      </c>
      <c r="B368" s="122" t="s">
        <v>5247</v>
      </c>
      <c r="C368" s="145" t="s">
        <v>5848</v>
      </c>
      <c r="D368" s="80"/>
      <c r="E368" s="80"/>
      <c r="F368" s="146" t="s">
        <v>388</v>
      </c>
      <c r="G368" s="469"/>
      <c r="H368" s="83"/>
      <c r="I368" s="83"/>
      <c r="J368" s="83"/>
      <c r="K368" s="83"/>
      <c r="L368" s="83"/>
      <c r="M368" s="83"/>
      <c r="N368" s="83"/>
      <c r="O368" s="83"/>
      <c r="P368" s="83"/>
      <c r="Q368" s="83"/>
      <c r="R368" s="83"/>
      <c r="S368" s="83"/>
      <c r="T368" s="83"/>
      <c r="U368" s="83"/>
      <c r="V368" s="83"/>
      <c r="W368" s="83"/>
      <c r="X368" s="83"/>
      <c r="Y368" s="83"/>
      <c r="Z368" s="83"/>
    </row>
    <row r="369" ht="15.75" customHeight="1">
      <c r="A369" s="5">
        <v>368.0</v>
      </c>
      <c r="B369" s="122" t="s">
        <v>5849</v>
      </c>
      <c r="C369" s="145" t="s">
        <v>5850</v>
      </c>
      <c r="D369" s="80"/>
      <c r="E369" s="80"/>
      <c r="F369" s="146" t="s">
        <v>754</v>
      </c>
      <c r="G369" s="469"/>
      <c r="H369" s="83"/>
      <c r="I369" s="83"/>
      <c r="J369" s="83"/>
      <c r="K369" s="83"/>
      <c r="L369" s="83"/>
      <c r="M369" s="83"/>
      <c r="N369" s="83"/>
      <c r="O369" s="83"/>
      <c r="P369" s="83"/>
      <c r="Q369" s="83"/>
      <c r="R369" s="83"/>
      <c r="S369" s="83"/>
      <c r="T369" s="83"/>
      <c r="U369" s="83"/>
      <c r="V369" s="83"/>
      <c r="W369" s="83"/>
      <c r="X369" s="83"/>
      <c r="Y369" s="83"/>
      <c r="Z369" s="83"/>
    </row>
    <row r="370" ht="15.75" customHeight="1">
      <c r="A370" s="5">
        <v>369.0</v>
      </c>
      <c r="B370" s="122" t="s">
        <v>5851</v>
      </c>
      <c r="C370" s="145" t="s">
        <v>5852</v>
      </c>
      <c r="D370" s="80"/>
      <c r="E370" s="80"/>
      <c r="F370" s="146" t="s">
        <v>5853</v>
      </c>
      <c r="G370" s="469"/>
      <c r="H370" s="83"/>
      <c r="I370" s="83"/>
      <c r="J370" s="83"/>
      <c r="K370" s="83"/>
      <c r="L370" s="83"/>
      <c r="M370" s="83"/>
      <c r="N370" s="83"/>
      <c r="O370" s="83"/>
      <c r="P370" s="83"/>
      <c r="Q370" s="83"/>
      <c r="R370" s="83"/>
      <c r="S370" s="83"/>
      <c r="T370" s="83"/>
      <c r="U370" s="83"/>
      <c r="V370" s="83"/>
      <c r="W370" s="83"/>
      <c r="X370" s="83"/>
      <c r="Y370" s="83"/>
      <c r="Z370" s="83"/>
    </row>
    <row r="371" ht="15.75" customHeight="1">
      <c r="A371" s="5">
        <v>370.0</v>
      </c>
      <c r="B371" s="122" t="s">
        <v>5854</v>
      </c>
      <c r="C371" s="145" t="s">
        <v>5855</v>
      </c>
      <c r="D371" s="80"/>
      <c r="E371" s="80"/>
      <c r="F371" s="146" t="s">
        <v>5856</v>
      </c>
      <c r="G371" s="469"/>
      <c r="H371" s="83"/>
      <c r="I371" s="83"/>
      <c r="J371" s="83"/>
      <c r="K371" s="83"/>
      <c r="L371" s="83"/>
      <c r="M371" s="83"/>
      <c r="N371" s="83"/>
      <c r="O371" s="83"/>
      <c r="P371" s="83"/>
      <c r="Q371" s="83"/>
      <c r="R371" s="83"/>
      <c r="S371" s="83"/>
      <c r="T371" s="83"/>
      <c r="U371" s="83"/>
      <c r="V371" s="83"/>
      <c r="W371" s="83"/>
      <c r="X371" s="83"/>
      <c r="Y371" s="83"/>
      <c r="Z371" s="83"/>
    </row>
    <row r="372" ht="15.75" customHeight="1">
      <c r="A372" s="5">
        <v>371.0</v>
      </c>
      <c r="B372" s="122" t="s">
        <v>3381</v>
      </c>
      <c r="C372" s="145" t="s">
        <v>5381</v>
      </c>
      <c r="D372" s="80"/>
      <c r="E372" s="80"/>
      <c r="F372" s="146" t="s">
        <v>5857</v>
      </c>
      <c r="G372" s="469"/>
      <c r="H372" s="83"/>
      <c r="I372" s="83"/>
      <c r="J372" s="83"/>
      <c r="K372" s="83"/>
      <c r="L372" s="83"/>
      <c r="M372" s="83"/>
      <c r="N372" s="83"/>
      <c r="O372" s="83"/>
      <c r="P372" s="83"/>
      <c r="Q372" s="83"/>
      <c r="R372" s="83"/>
      <c r="S372" s="83"/>
      <c r="T372" s="83"/>
      <c r="U372" s="83"/>
      <c r="V372" s="83"/>
      <c r="W372" s="83"/>
      <c r="X372" s="83"/>
      <c r="Y372" s="83"/>
      <c r="Z372" s="83"/>
    </row>
    <row r="373" ht="15.75" customHeight="1">
      <c r="A373" s="5">
        <v>372.0</v>
      </c>
      <c r="B373" s="122" t="s">
        <v>5858</v>
      </c>
      <c r="C373" s="145" t="s">
        <v>5859</v>
      </c>
      <c r="D373" s="80"/>
      <c r="E373" s="80"/>
      <c r="F373" s="146" t="s">
        <v>5841</v>
      </c>
      <c r="G373" s="469"/>
      <c r="H373" s="83"/>
      <c r="I373" s="83"/>
      <c r="J373" s="83"/>
      <c r="K373" s="83"/>
      <c r="L373" s="83"/>
      <c r="M373" s="83"/>
      <c r="N373" s="83"/>
      <c r="O373" s="83"/>
      <c r="P373" s="83"/>
      <c r="Q373" s="83"/>
      <c r="R373" s="83"/>
      <c r="S373" s="83"/>
      <c r="T373" s="83"/>
      <c r="U373" s="83"/>
      <c r="V373" s="83"/>
      <c r="W373" s="83"/>
      <c r="X373" s="83"/>
      <c r="Y373" s="83"/>
      <c r="Z373" s="83"/>
    </row>
    <row r="374" ht="15.75" customHeight="1">
      <c r="A374" s="5">
        <v>373.0</v>
      </c>
      <c r="B374" s="122" t="s">
        <v>5860</v>
      </c>
      <c r="C374" s="145" t="s">
        <v>5861</v>
      </c>
      <c r="D374" s="80"/>
      <c r="E374" s="80"/>
      <c r="F374" s="146" t="s">
        <v>126</v>
      </c>
      <c r="G374" s="469"/>
      <c r="H374" s="83"/>
      <c r="I374" s="83"/>
      <c r="J374" s="83"/>
      <c r="K374" s="83"/>
      <c r="L374" s="83"/>
      <c r="M374" s="83"/>
      <c r="N374" s="83"/>
      <c r="O374" s="83"/>
      <c r="P374" s="83"/>
      <c r="Q374" s="83"/>
      <c r="R374" s="83"/>
      <c r="S374" s="83"/>
      <c r="T374" s="83"/>
      <c r="U374" s="83"/>
      <c r="V374" s="83"/>
      <c r="W374" s="83"/>
      <c r="X374" s="83"/>
      <c r="Y374" s="83"/>
      <c r="Z374" s="83"/>
    </row>
    <row r="375" ht="15.75" customHeight="1">
      <c r="A375" s="5">
        <v>374.0</v>
      </c>
      <c r="B375" s="122" t="s">
        <v>5862</v>
      </c>
      <c r="C375" s="145" t="s">
        <v>5863</v>
      </c>
      <c r="D375" s="80"/>
      <c r="E375" s="80"/>
      <c r="F375" s="146" t="s">
        <v>3315</v>
      </c>
      <c r="G375" s="469"/>
      <c r="H375" s="83"/>
      <c r="I375" s="83"/>
      <c r="J375" s="83"/>
      <c r="K375" s="83"/>
      <c r="L375" s="83"/>
      <c r="M375" s="83"/>
      <c r="N375" s="83"/>
      <c r="O375" s="83"/>
      <c r="P375" s="83"/>
      <c r="Q375" s="83"/>
      <c r="R375" s="83"/>
      <c r="S375" s="83"/>
      <c r="T375" s="83"/>
      <c r="U375" s="83"/>
      <c r="V375" s="83"/>
      <c r="W375" s="83"/>
      <c r="X375" s="83"/>
      <c r="Y375" s="83"/>
      <c r="Z375" s="83"/>
    </row>
    <row r="376" ht="15.75" customHeight="1">
      <c r="A376" s="5">
        <v>375.0</v>
      </c>
      <c r="B376" s="122" t="s">
        <v>5864</v>
      </c>
      <c r="C376" s="145" t="s">
        <v>5865</v>
      </c>
      <c r="D376" s="80"/>
      <c r="E376" s="80"/>
      <c r="F376" s="146" t="s">
        <v>126</v>
      </c>
      <c r="G376" s="469"/>
      <c r="H376" s="83"/>
      <c r="I376" s="83"/>
      <c r="J376" s="83"/>
      <c r="K376" s="83"/>
      <c r="L376" s="83"/>
      <c r="M376" s="83"/>
      <c r="N376" s="83"/>
      <c r="O376" s="83"/>
      <c r="P376" s="83"/>
      <c r="Q376" s="83"/>
      <c r="R376" s="83"/>
      <c r="S376" s="83"/>
      <c r="T376" s="83"/>
      <c r="U376" s="83"/>
      <c r="V376" s="83"/>
      <c r="W376" s="83"/>
      <c r="X376" s="83"/>
      <c r="Y376" s="83"/>
      <c r="Z376" s="83"/>
    </row>
    <row r="377" ht="15.75" customHeight="1">
      <c r="A377" s="5">
        <v>376.0</v>
      </c>
      <c r="B377" s="122" t="s">
        <v>5866</v>
      </c>
      <c r="C377" s="401" t="s">
        <v>5867</v>
      </c>
      <c r="D377" s="80"/>
      <c r="E377" s="80"/>
      <c r="F377" s="146" t="s">
        <v>126</v>
      </c>
      <c r="G377" s="469"/>
      <c r="H377" s="83"/>
      <c r="I377" s="83"/>
      <c r="J377" s="83"/>
      <c r="K377" s="83"/>
      <c r="L377" s="83"/>
      <c r="M377" s="83"/>
      <c r="N377" s="83"/>
      <c r="O377" s="83"/>
      <c r="P377" s="83"/>
      <c r="Q377" s="83"/>
      <c r="R377" s="83"/>
      <c r="S377" s="83"/>
      <c r="T377" s="83"/>
      <c r="U377" s="83"/>
      <c r="V377" s="83"/>
      <c r="W377" s="83"/>
      <c r="X377" s="83"/>
      <c r="Y377" s="83"/>
      <c r="Z377" s="83"/>
    </row>
    <row r="378" ht="15.75" customHeight="1">
      <c r="A378" s="5">
        <v>377.0</v>
      </c>
      <c r="B378" s="122" t="s">
        <v>5868</v>
      </c>
      <c r="C378" s="145" t="s">
        <v>5869</v>
      </c>
      <c r="D378" s="80"/>
      <c r="E378" s="80"/>
      <c r="F378" s="146" t="s">
        <v>5723</v>
      </c>
      <c r="G378" s="469"/>
      <c r="H378" s="83"/>
      <c r="I378" s="83"/>
      <c r="J378" s="83"/>
      <c r="K378" s="83"/>
      <c r="L378" s="83"/>
      <c r="M378" s="83"/>
      <c r="N378" s="83"/>
      <c r="O378" s="83"/>
      <c r="P378" s="83"/>
      <c r="Q378" s="83"/>
      <c r="R378" s="83"/>
      <c r="S378" s="83"/>
      <c r="T378" s="83"/>
      <c r="U378" s="83"/>
      <c r="V378" s="83"/>
      <c r="W378" s="83"/>
      <c r="X378" s="83"/>
      <c r="Y378" s="83"/>
      <c r="Z378" s="83"/>
    </row>
    <row r="379" ht="15.75" customHeight="1">
      <c r="A379" s="5">
        <v>378.0</v>
      </c>
      <c r="B379" s="122" t="s">
        <v>5854</v>
      </c>
      <c r="C379" s="401" t="s">
        <v>5855</v>
      </c>
      <c r="D379" s="80"/>
      <c r="E379" s="80"/>
      <c r="F379" s="146" t="s">
        <v>5856</v>
      </c>
      <c r="G379" s="469"/>
      <c r="H379" s="83"/>
      <c r="I379" s="83"/>
      <c r="J379" s="83"/>
      <c r="K379" s="83"/>
      <c r="L379" s="83"/>
      <c r="M379" s="83"/>
      <c r="N379" s="83"/>
      <c r="O379" s="83"/>
      <c r="P379" s="83"/>
      <c r="Q379" s="83"/>
      <c r="R379" s="83"/>
      <c r="S379" s="83"/>
      <c r="T379" s="83"/>
      <c r="U379" s="83"/>
      <c r="V379" s="83"/>
      <c r="W379" s="83"/>
      <c r="X379" s="83"/>
      <c r="Y379" s="83"/>
      <c r="Z379" s="83"/>
    </row>
    <row r="380" ht="15.75" customHeight="1">
      <c r="A380" s="5">
        <v>379.0</v>
      </c>
      <c r="B380" s="122" t="s">
        <v>5747</v>
      </c>
      <c r="C380" s="145" t="s">
        <v>5748</v>
      </c>
      <c r="D380" s="80"/>
      <c r="E380" s="80"/>
      <c r="F380" s="146" t="s">
        <v>5870</v>
      </c>
      <c r="G380" s="469"/>
      <c r="H380" s="83"/>
      <c r="I380" s="83"/>
      <c r="J380" s="83"/>
      <c r="K380" s="83"/>
      <c r="L380" s="83"/>
      <c r="M380" s="83"/>
      <c r="N380" s="83"/>
      <c r="O380" s="83"/>
      <c r="P380" s="83"/>
      <c r="Q380" s="83"/>
      <c r="R380" s="83"/>
      <c r="S380" s="83"/>
      <c r="T380" s="83"/>
      <c r="U380" s="83"/>
      <c r="V380" s="83"/>
      <c r="W380" s="83"/>
      <c r="X380" s="83"/>
      <c r="Y380" s="83"/>
      <c r="Z380" s="83"/>
    </row>
    <row r="381" ht="15.75" customHeight="1">
      <c r="A381" s="5">
        <v>380.0</v>
      </c>
      <c r="B381" s="122" t="s">
        <v>5871</v>
      </c>
      <c r="C381" s="401" t="s">
        <v>484</v>
      </c>
      <c r="D381" s="80"/>
      <c r="E381" s="80"/>
      <c r="F381" s="146" t="s">
        <v>5872</v>
      </c>
      <c r="G381" s="469"/>
      <c r="H381" s="83"/>
      <c r="I381" s="83"/>
      <c r="J381" s="83"/>
      <c r="K381" s="83"/>
      <c r="L381" s="83"/>
      <c r="M381" s="83"/>
      <c r="N381" s="83"/>
      <c r="O381" s="83"/>
      <c r="P381" s="83"/>
      <c r="Q381" s="83"/>
      <c r="R381" s="83"/>
      <c r="S381" s="83"/>
      <c r="T381" s="83"/>
      <c r="U381" s="83"/>
      <c r="V381" s="83"/>
      <c r="W381" s="83"/>
      <c r="X381" s="83"/>
      <c r="Y381" s="83"/>
      <c r="Z381" s="83"/>
    </row>
    <row r="382" ht="15.75" customHeight="1">
      <c r="A382" s="5">
        <v>381.0</v>
      </c>
      <c r="B382" s="122" t="s">
        <v>4556</v>
      </c>
      <c r="C382" s="401" t="s">
        <v>4557</v>
      </c>
      <c r="D382" s="80"/>
      <c r="E382" s="80"/>
      <c r="F382" s="146" t="s">
        <v>5856</v>
      </c>
      <c r="G382" s="469"/>
      <c r="H382" s="83"/>
      <c r="I382" s="83"/>
      <c r="J382" s="83"/>
      <c r="K382" s="83"/>
      <c r="L382" s="83"/>
      <c r="M382" s="83"/>
      <c r="N382" s="83"/>
      <c r="O382" s="83"/>
      <c r="P382" s="83"/>
      <c r="Q382" s="83"/>
      <c r="R382" s="83"/>
      <c r="S382" s="83"/>
      <c r="T382" s="83"/>
      <c r="U382" s="83"/>
      <c r="V382" s="83"/>
      <c r="W382" s="83"/>
      <c r="X382" s="83"/>
      <c r="Y382" s="83"/>
      <c r="Z382" s="83"/>
    </row>
    <row r="383" ht="15.75" customHeight="1">
      <c r="A383" s="5">
        <v>382.0</v>
      </c>
      <c r="B383" s="122" t="s">
        <v>5391</v>
      </c>
      <c r="C383" s="145" t="s">
        <v>5392</v>
      </c>
      <c r="D383" s="80"/>
      <c r="E383" s="80"/>
      <c r="F383" s="146" t="s">
        <v>4096</v>
      </c>
      <c r="G383" s="469"/>
      <c r="H383" s="83"/>
      <c r="I383" s="83"/>
      <c r="J383" s="83"/>
      <c r="K383" s="83"/>
      <c r="L383" s="83"/>
      <c r="M383" s="83"/>
      <c r="N383" s="83"/>
      <c r="O383" s="83"/>
      <c r="P383" s="83"/>
      <c r="Q383" s="83"/>
      <c r="R383" s="83"/>
      <c r="S383" s="83"/>
      <c r="T383" s="83"/>
      <c r="U383" s="83"/>
      <c r="V383" s="83"/>
      <c r="W383" s="83"/>
      <c r="X383" s="83"/>
      <c r="Y383" s="83"/>
      <c r="Z383" s="83"/>
    </row>
    <row r="384" ht="15.75" customHeight="1">
      <c r="A384" s="5">
        <v>383.0</v>
      </c>
      <c r="B384" s="122" t="s">
        <v>5000</v>
      </c>
      <c r="C384" s="145" t="s">
        <v>5873</v>
      </c>
      <c r="D384" s="80"/>
      <c r="E384" s="80"/>
      <c r="F384" s="146" t="s">
        <v>5874</v>
      </c>
      <c r="G384" s="469"/>
      <c r="H384" s="83"/>
      <c r="I384" s="83"/>
      <c r="J384" s="83"/>
      <c r="K384" s="83"/>
      <c r="L384" s="83"/>
      <c r="M384" s="83"/>
      <c r="N384" s="83"/>
      <c r="O384" s="83"/>
      <c r="P384" s="83"/>
      <c r="Q384" s="83"/>
      <c r="R384" s="83"/>
      <c r="S384" s="83"/>
      <c r="T384" s="83"/>
      <c r="U384" s="83"/>
      <c r="V384" s="83"/>
      <c r="W384" s="83"/>
      <c r="X384" s="83"/>
      <c r="Y384" s="83"/>
      <c r="Z384" s="83"/>
    </row>
    <row r="385" ht="15.75" customHeight="1">
      <c r="A385" s="5">
        <v>384.0</v>
      </c>
      <c r="B385" s="122" t="s">
        <v>5495</v>
      </c>
      <c r="C385" s="145" t="s">
        <v>5875</v>
      </c>
      <c r="D385" s="80"/>
      <c r="E385" s="80"/>
      <c r="F385" s="146" t="s">
        <v>5607</v>
      </c>
      <c r="G385" s="469"/>
      <c r="H385" s="83"/>
      <c r="I385" s="83"/>
      <c r="J385" s="83"/>
      <c r="K385" s="83"/>
      <c r="L385" s="83"/>
      <c r="M385" s="83"/>
      <c r="N385" s="83"/>
      <c r="O385" s="83"/>
      <c r="P385" s="83"/>
      <c r="Q385" s="83"/>
      <c r="R385" s="83"/>
      <c r="S385" s="83"/>
      <c r="T385" s="83"/>
      <c r="U385" s="83"/>
      <c r="V385" s="83"/>
      <c r="W385" s="83"/>
      <c r="X385" s="83"/>
      <c r="Y385" s="83"/>
      <c r="Z385" s="83"/>
    </row>
    <row r="386" ht="15.75" customHeight="1">
      <c r="A386" s="5">
        <v>385.0</v>
      </c>
      <c r="B386" s="122" t="s">
        <v>5876</v>
      </c>
      <c r="C386" s="401" t="s">
        <v>5877</v>
      </c>
      <c r="D386" s="80"/>
      <c r="E386" s="80"/>
      <c r="F386" s="146" t="s">
        <v>967</v>
      </c>
      <c r="G386" s="469"/>
      <c r="H386" s="83"/>
      <c r="I386" s="83"/>
      <c r="J386" s="83"/>
      <c r="K386" s="83"/>
      <c r="L386" s="83"/>
      <c r="M386" s="83"/>
      <c r="N386" s="83"/>
      <c r="O386" s="83"/>
      <c r="P386" s="83"/>
      <c r="Q386" s="83"/>
      <c r="R386" s="83"/>
      <c r="S386" s="83"/>
      <c r="T386" s="83"/>
      <c r="U386" s="83"/>
      <c r="V386" s="83"/>
      <c r="W386" s="83"/>
      <c r="X386" s="83"/>
      <c r="Y386" s="83"/>
      <c r="Z386" s="83"/>
    </row>
    <row r="387" ht="15.75" customHeight="1">
      <c r="A387" s="5">
        <v>386.0</v>
      </c>
      <c r="B387" s="122" t="s">
        <v>5715</v>
      </c>
      <c r="C387" s="401" t="s">
        <v>5716</v>
      </c>
      <c r="D387" s="80"/>
      <c r="E387" s="80"/>
      <c r="F387" s="146" t="s">
        <v>1301</v>
      </c>
      <c r="G387" s="469"/>
      <c r="H387" s="83"/>
      <c r="I387" s="83"/>
      <c r="J387" s="83"/>
      <c r="K387" s="83"/>
      <c r="L387" s="83"/>
      <c r="M387" s="83"/>
      <c r="N387" s="83"/>
      <c r="O387" s="83"/>
      <c r="P387" s="83"/>
      <c r="Q387" s="83"/>
      <c r="R387" s="83"/>
      <c r="S387" s="83"/>
      <c r="T387" s="83"/>
      <c r="U387" s="83"/>
      <c r="V387" s="83"/>
      <c r="W387" s="83"/>
      <c r="X387" s="83"/>
      <c r="Y387" s="83"/>
      <c r="Z387" s="83"/>
    </row>
    <row r="388" ht="15.75" customHeight="1">
      <c r="A388" s="5">
        <v>387.0</v>
      </c>
      <c r="B388" s="122" t="s">
        <v>5878</v>
      </c>
      <c r="C388" s="401" t="s">
        <v>5879</v>
      </c>
      <c r="D388" s="80"/>
      <c r="E388" s="80"/>
      <c r="F388" s="146" t="s">
        <v>1301</v>
      </c>
      <c r="G388" s="469"/>
      <c r="H388" s="83"/>
      <c r="I388" s="83"/>
      <c r="J388" s="83"/>
      <c r="K388" s="83"/>
      <c r="L388" s="83"/>
      <c r="M388" s="83"/>
      <c r="N388" s="83"/>
      <c r="O388" s="83"/>
      <c r="P388" s="83"/>
      <c r="Q388" s="83"/>
      <c r="R388" s="83"/>
      <c r="S388" s="83"/>
      <c r="T388" s="83"/>
      <c r="U388" s="83"/>
      <c r="V388" s="83"/>
      <c r="W388" s="83"/>
      <c r="X388" s="83"/>
      <c r="Y388" s="83"/>
      <c r="Z388" s="83"/>
    </row>
    <row r="389" ht="15.75" customHeight="1">
      <c r="A389" s="5">
        <v>388.0</v>
      </c>
      <c r="B389" s="122" t="s">
        <v>1252</v>
      </c>
      <c r="C389" s="401" t="s">
        <v>1311</v>
      </c>
      <c r="D389" s="80"/>
      <c r="E389" s="80"/>
      <c r="F389" s="146" t="s">
        <v>3281</v>
      </c>
      <c r="G389" s="469"/>
      <c r="H389" s="83"/>
      <c r="I389" s="83"/>
      <c r="J389" s="83"/>
      <c r="K389" s="83"/>
      <c r="L389" s="83"/>
      <c r="M389" s="83"/>
      <c r="N389" s="83"/>
      <c r="O389" s="83"/>
      <c r="P389" s="83"/>
      <c r="Q389" s="83"/>
      <c r="R389" s="83"/>
      <c r="S389" s="83"/>
      <c r="T389" s="83"/>
      <c r="U389" s="83"/>
      <c r="V389" s="83"/>
      <c r="W389" s="83"/>
      <c r="X389" s="83"/>
      <c r="Y389" s="83"/>
      <c r="Z389" s="83"/>
    </row>
    <row r="390" ht="15.75" customHeight="1">
      <c r="A390" s="5">
        <v>389.0</v>
      </c>
      <c r="B390" s="122" t="s">
        <v>4995</v>
      </c>
      <c r="C390" s="145" t="s">
        <v>5880</v>
      </c>
      <c r="D390" s="80"/>
      <c r="E390" s="80"/>
      <c r="F390" s="146" t="s">
        <v>827</v>
      </c>
      <c r="G390" s="469"/>
      <c r="H390" s="83"/>
      <c r="I390" s="83"/>
      <c r="J390" s="83"/>
      <c r="K390" s="83"/>
      <c r="L390" s="83"/>
      <c r="M390" s="83"/>
      <c r="N390" s="83"/>
      <c r="O390" s="83"/>
      <c r="P390" s="83"/>
      <c r="Q390" s="83"/>
      <c r="R390" s="83"/>
      <c r="S390" s="83"/>
      <c r="T390" s="83"/>
      <c r="U390" s="83"/>
      <c r="V390" s="83"/>
      <c r="W390" s="83"/>
      <c r="X390" s="83"/>
      <c r="Y390" s="83"/>
      <c r="Z390" s="83"/>
    </row>
    <row r="391" ht="15.75" customHeight="1">
      <c r="A391" s="5">
        <v>390.0</v>
      </c>
      <c r="B391" s="122" t="s">
        <v>5881</v>
      </c>
      <c r="C391" s="145" t="s">
        <v>5882</v>
      </c>
      <c r="D391" s="80"/>
      <c r="E391" s="80"/>
      <c r="F391" s="146" t="s">
        <v>5883</v>
      </c>
      <c r="G391" s="469"/>
      <c r="H391" s="83"/>
      <c r="I391" s="83"/>
      <c r="J391" s="83"/>
      <c r="K391" s="83"/>
      <c r="L391" s="83"/>
      <c r="M391" s="83"/>
      <c r="N391" s="83"/>
      <c r="O391" s="83"/>
      <c r="P391" s="83"/>
      <c r="Q391" s="83"/>
      <c r="R391" s="83"/>
      <c r="S391" s="83"/>
      <c r="T391" s="83"/>
      <c r="U391" s="83"/>
      <c r="V391" s="83"/>
      <c r="W391" s="83"/>
      <c r="X391" s="83"/>
      <c r="Y391" s="83"/>
      <c r="Z391" s="83"/>
    </row>
    <row r="392" ht="15.75" customHeight="1">
      <c r="A392" s="5">
        <v>391.0</v>
      </c>
      <c r="B392" s="122" t="s">
        <v>5884</v>
      </c>
      <c r="C392" s="145" t="s">
        <v>5885</v>
      </c>
      <c r="D392" s="80"/>
      <c r="E392" s="80"/>
      <c r="F392" s="146" t="s">
        <v>5886</v>
      </c>
      <c r="G392" s="469"/>
      <c r="H392" s="83"/>
      <c r="I392" s="83"/>
      <c r="J392" s="83"/>
      <c r="K392" s="83"/>
      <c r="L392" s="83"/>
      <c r="M392" s="83"/>
      <c r="N392" s="83"/>
      <c r="O392" s="83"/>
      <c r="P392" s="83"/>
      <c r="Q392" s="83"/>
      <c r="R392" s="83"/>
      <c r="S392" s="83"/>
      <c r="T392" s="83"/>
      <c r="U392" s="83"/>
      <c r="V392" s="83"/>
      <c r="W392" s="83"/>
      <c r="X392" s="83"/>
      <c r="Y392" s="83"/>
      <c r="Z392" s="83"/>
    </row>
    <row r="393" ht="15.75" customHeight="1">
      <c r="A393" s="5">
        <v>392.0</v>
      </c>
      <c r="B393" s="122" t="s">
        <v>5858</v>
      </c>
      <c r="C393" s="145" t="s">
        <v>5887</v>
      </c>
      <c r="D393" s="80"/>
      <c r="E393" s="80"/>
      <c r="F393" s="146" t="s">
        <v>276</v>
      </c>
      <c r="G393" s="469"/>
      <c r="H393" s="83"/>
      <c r="I393" s="83"/>
      <c r="J393" s="83"/>
      <c r="K393" s="83"/>
      <c r="L393" s="83"/>
      <c r="M393" s="83"/>
      <c r="N393" s="83"/>
      <c r="O393" s="83"/>
      <c r="P393" s="83"/>
      <c r="Q393" s="83"/>
      <c r="R393" s="83"/>
      <c r="S393" s="83"/>
      <c r="T393" s="83"/>
      <c r="U393" s="83"/>
      <c r="V393" s="83"/>
      <c r="W393" s="83"/>
      <c r="X393" s="83"/>
      <c r="Y393" s="83"/>
      <c r="Z393" s="83"/>
    </row>
    <row r="394" ht="15.75" customHeight="1">
      <c r="A394" s="5">
        <v>393.0</v>
      </c>
      <c r="B394" s="122" t="s">
        <v>5888</v>
      </c>
      <c r="C394" s="145" t="s">
        <v>5889</v>
      </c>
      <c r="D394" s="80"/>
      <c r="E394" s="80"/>
      <c r="F394" s="146" t="s">
        <v>5890</v>
      </c>
      <c r="G394" s="469"/>
      <c r="H394" s="83"/>
      <c r="I394" s="83"/>
      <c r="J394" s="83"/>
      <c r="K394" s="83"/>
      <c r="L394" s="83"/>
      <c r="M394" s="83"/>
      <c r="N394" s="83"/>
      <c r="O394" s="83"/>
      <c r="P394" s="83"/>
      <c r="Q394" s="83"/>
      <c r="R394" s="83"/>
      <c r="S394" s="83"/>
      <c r="T394" s="83"/>
      <c r="U394" s="83"/>
      <c r="V394" s="83"/>
      <c r="W394" s="83"/>
      <c r="X394" s="83"/>
      <c r="Y394" s="83"/>
      <c r="Z394" s="83"/>
    </row>
    <row r="395" ht="15.75" customHeight="1">
      <c r="A395" s="5">
        <v>394.0</v>
      </c>
      <c r="B395" s="122" t="s">
        <v>5000</v>
      </c>
      <c r="C395" s="401" t="s">
        <v>5873</v>
      </c>
      <c r="D395" s="80"/>
      <c r="E395" s="80"/>
      <c r="F395" s="146" t="s">
        <v>5872</v>
      </c>
      <c r="G395" s="469"/>
      <c r="H395" s="83"/>
      <c r="I395" s="83"/>
      <c r="J395" s="83"/>
      <c r="K395" s="83"/>
      <c r="L395" s="83"/>
      <c r="M395" s="83"/>
      <c r="N395" s="83"/>
      <c r="O395" s="83"/>
      <c r="P395" s="83"/>
      <c r="Q395" s="83"/>
      <c r="R395" s="83"/>
      <c r="S395" s="83"/>
      <c r="T395" s="83"/>
      <c r="U395" s="83"/>
      <c r="V395" s="83"/>
      <c r="W395" s="83"/>
      <c r="X395" s="83"/>
      <c r="Y395" s="83"/>
      <c r="Z395" s="83"/>
    </row>
    <row r="396" ht="15.75" customHeight="1">
      <c r="A396" s="5">
        <v>395.0</v>
      </c>
      <c r="B396" s="122" t="s">
        <v>5891</v>
      </c>
      <c r="C396" s="145" t="s">
        <v>5892</v>
      </c>
      <c r="D396" s="80"/>
      <c r="E396" s="80"/>
      <c r="F396" s="146" t="s">
        <v>5655</v>
      </c>
      <c r="G396" s="469"/>
      <c r="H396" s="83"/>
      <c r="I396" s="83"/>
      <c r="J396" s="83"/>
      <c r="K396" s="83"/>
      <c r="L396" s="83"/>
      <c r="M396" s="83"/>
      <c r="N396" s="83"/>
      <c r="O396" s="83"/>
      <c r="P396" s="83"/>
      <c r="Q396" s="83"/>
      <c r="R396" s="83"/>
      <c r="S396" s="83"/>
      <c r="T396" s="83"/>
      <c r="U396" s="83"/>
      <c r="V396" s="83"/>
      <c r="W396" s="83"/>
      <c r="X396" s="83"/>
      <c r="Y396" s="83"/>
      <c r="Z396" s="83"/>
    </row>
    <row r="397" ht="15.75" customHeight="1">
      <c r="A397" s="5">
        <v>396.0</v>
      </c>
      <c r="B397" s="122" t="s">
        <v>128</v>
      </c>
      <c r="C397" s="145" t="s">
        <v>5893</v>
      </c>
      <c r="D397" s="80"/>
      <c r="E397" s="80"/>
      <c r="F397" s="146" t="s">
        <v>5853</v>
      </c>
      <c r="G397" s="469"/>
      <c r="H397" s="83"/>
      <c r="I397" s="83"/>
      <c r="J397" s="83"/>
      <c r="K397" s="83"/>
      <c r="L397" s="83"/>
      <c r="M397" s="83"/>
      <c r="N397" s="83"/>
      <c r="O397" s="83"/>
      <c r="P397" s="83"/>
      <c r="Q397" s="83"/>
      <c r="R397" s="83"/>
      <c r="S397" s="83"/>
      <c r="T397" s="83"/>
      <c r="U397" s="83"/>
      <c r="V397" s="83"/>
      <c r="W397" s="83"/>
      <c r="X397" s="83"/>
      <c r="Y397" s="83"/>
      <c r="Z397" s="83"/>
    </row>
    <row r="398" ht="15.75" customHeight="1">
      <c r="A398" s="5">
        <v>397.0</v>
      </c>
      <c r="B398" s="122" t="s">
        <v>5894</v>
      </c>
      <c r="C398" s="401" t="s">
        <v>5895</v>
      </c>
      <c r="D398" s="80"/>
      <c r="E398" s="80"/>
      <c r="F398" s="146" t="s">
        <v>794</v>
      </c>
      <c r="G398" s="469"/>
      <c r="H398" s="83"/>
      <c r="I398" s="83"/>
      <c r="J398" s="83"/>
      <c r="K398" s="83"/>
      <c r="L398" s="83"/>
      <c r="M398" s="83"/>
      <c r="N398" s="83"/>
      <c r="O398" s="83"/>
      <c r="P398" s="83"/>
      <c r="Q398" s="83"/>
      <c r="R398" s="83"/>
      <c r="S398" s="83"/>
      <c r="T398" s="83"/>
      <c r="U398" s="83"/>
      <c r="V398" s="83"/>
      <c r="W398" s="83"/>
      <c r="X398" s="83"/>
      <c r="Y398" s="83"/>
      <c r="Z398" s="83"/>
    </row>
    <row r="399" ht="15.75" customHeight="1">
      <c r="A399" s="5">
        <v>398.0</v>
      </c>
      <c r="B399" s="122" t="s">
        <v>5896</v>
      </c>
      <c r="C399" s="401" t="s">
        <v>5897</v>
      </c>
      <c r="D399" s="80"/>
      <c r="E399" s="80"/>
      <c r="F399" s="146" t="s">
        <v>5856</v>
      </c>
      <c r="G399" s="469"/>
      <c r="H399" s="83"/>
      <c r="I399" s="83"/>
      <c r="J399" s="83"/>
      <c r="K399" s="83"/>
      <c r="L399" s="83"/>
      <c r="M399" s="83"/>
      <c r="N399" s="83"/>
      <c r="O399" s="83"/>
      <c r="P399" s="83"/>
      <c r="Q399" s="83"/>
      <c r="R399" s="83"/>
      <c r="S399" s="83"/>
      <c r="T399" s="83"/>
      <c r="U399" s="83"/>
      <c r="V399" s="83"/>
      <c r="W399" s="83"/>
      <c r="X399" s="83"/>
      <c r="Y399" s="83"/>
      <c r="Z399" s="83"/>
    </row>
    <row r="400" ht="15.75" customHeight="1">
      <c r="A400" s="5">
        <v>399.0</v>
      </c>
      <c r="B400" s="122" t="s">
        <v>5786</v>
      </c>
      <c r="C400" s="401" t="s">
        <v>4051</v>
      </c>
      <c r="D400" s="80"/>
      <c r="E400" s="80"/>
      <c r="F400" s="146" t="s">
        <v>5898</v>
      </c>
      <c r="G400" s="469"/>
      <c r="H400" s="83"/>
      <c r="I400" s="83"/>
      <c r="J400" s="83"/>
      <c r="K400" s="83"/>
      <c r="L400" s="83"/>
      <c r="M400" s="83"/>
      <c r="N400" s="83"/>
      <c r="O400" s="83"/>
      <c r="P400" s="83"/>
      <c r="Q400" s="83"/>
      <c r="R400" s="83"/>
      <c r="S400" s="83"/>
      <c r="T400" s="83"/>
      <c r="U400" s="83"/>
      <c r="V400" s="83"/>
      <c r="W400" s="83"/>
      <c r="X400" s="83"/>
      <c r="Y400" s="83"/>
      <c r="Z400" s="83"/>
    </row>
    <row r="401" ht="15.75" customHeight="1">
      <c r="A401" s="5">
        <v>400.0</v>
      </c>
      <c r="B401" s="122" t="s">
        <v>5899</v>
      </c>
      <c r="C401" s="401" t="s">
        <v>5900</v>
      </c>
      <c r="D401" s="80"/>
      <c r="E401" s="80"/>
      <c r="F401" s="146" t="s">
        <v>5262</v>
      </c>
      <c r="G401" s="469"/>
      <c r="H401" s="83"/>
      <c r="I401" s="83"/>
      <c r="J401" s="83"/>
      <c r="K401" s="83"/>
      <c r="L401" s="83"/>
      <c r="M401" s="83"/>
      <c r="N401" s="83"/>
      <c r="O401" s="83"/>
      <c r="P401" s="83"/>
      <c r="Q401" s="83"/>
      <c r="R401" s="83"/>
      <c r="S401" s="83"/>
      <c r="T401" s="83"/>
      <c r="U401" s="83"/>
      <c r="V401" s="83"/>
      <c r="W401" s="83"/>
      <c r="X401" s="83"/>
      <c r="Y401" s="83"/>
      <c r="Z401" s="83"/>
    </row>
    <row r="402" ht="15.75" customHeight="1">
      <c r="A402" s="5">
        <v>401.0</v>
      </c>
      <c r="B402" s="122" t="s">
        <v>5643</v>
      </c>
      <c r="C402" s="145" t="s">
        <v>5901</v>
      </c>
      <c r="D402" s="80"/>
      <c r="E402" s="80"/>
      <c r="F402" s="146" t="s">
        <v>1292</v>
      </c>
      <c r="G402" s="469"/>
      <c r="H402" s="83"/>
      <c r="I402" s="83"/>
      <c r="J402" s="83"/>
      <c r="K402" s="83"/>
      <c r="L402" s="83"/>
      <c r="M402" s="83"/>
      <c r="N402" s="83"/>
      <c r="O402" s="83"/>
      <c r="P402" s="83"/>
      <c r="Q402" s="83"/>
      <c r="R402" s="83"/>
      <c r="S402" s="83"/>
      <c r="T402" s="83"/>
      <c r="U402" s="83"/>
      <c r="V402" s="83"/>
      <c r="W402" s="83"/>
      <c r="X402" s="83"/>
      <c r="Y402" s="83"/>
      <c r="Z402" s="83"/>
    </row>
    <row r="403" ht="15.75" customHeight="1">
      <c r="A403" s="5">
        <v>402.0</v>
      </c>
      <c r="B403" s="145" t="s">
        <v>5894</v>
      </c>
      <c r="C403" s="145" t="s">
        <v>5895</v>
      </c>
      <c r="D403" s="80"/>
      <c r="E403" s="80"/>
      <c r="F403" s="470" t="s">
        <v>794</v>
      </c>
      <c r="G403" s="469"/>
      <c r="H403" s="83"/>
      <c r="I403" s="83"/>
      <c r="J403" s="83"/>
      <c r="K403" s="83"/>
      <c r="L403" s="83"/>
      <c r="M403" s="83"/>
      <c r="N403" s="83"/>
      <c r="O403" s="83"/>
      <c r="P403" s="83"/>
      <c r="Q403" s="83"/>
      <c r="R403" s="83"/>
      <c r="S403" s="83"/>
      <c r="T403" s="83"/>
      <c r="U403" s="83"/>
      <c r="V403" s="83"/>
      <c r="W403" s="83"/>
      <c r="X403" s="83"/>
      <c r="Y403" s="83"/>
      <c r="Z403" s="83"/>
    </row>
    <row r="404" ht="15.75" customHeight="1">
      <c r="A404" s="5">
        <v>403.0</v>
      </c>
      <c r="B404" s="122" t="s">
        <v>5902</v>
      </c>
      <c r="C404" s="145" t="s">
        <v>5903</v>
      </c>
      <c r="D404" s="80"/>
      <c r="E404" s="80"/>
      <c r="F404" s="146" t="s">
        <v>794</v>
      </c>
      <c r="G404" s="469"/>
      <c r="H404" s="83"/>
      <c r="I404" s="83"/>
      <c r="J404" s="83"/>
      <c r="K404" s="83"/>
      <c r="L404" s="83"/>
      <c r="M404" s="83"/>
      <c r="N404" s="83"/>
      <c r="O404" s="83"/>
      <c r="P404" s="83"/>
      <c r="Q404" s="83"/>
      <c r="R404" s="83"/>
      <c r="S404" s="83"/>
      <c r="T404" s="83"/>
      <c r="U404" s="83"/>
      <c r="V404" s="83"/>
      <c r="W404" s="83"/>
      <c r="X404" s="83"/>
      <c r="Y404" s="83"/>
      <c r="Z404" s="83"/>
    </row>
    <row r="405" ht="15.75" customHeight="1">
      <c r="A405" s="5">
        <v>404.0</v>
      </c>
      <c r="B405" s="122" t="s">
        <v>4800</v>
      </c>
      <c r="C405" s="401" t="s">
        <v>5904</v>
      </c>
      <c r="D405" s="80"/>
      <c r="E405" s="80"/>
      <c r="F405" s="146" t="s">
        <v>5872</v>
      </c>
      <c r="G405" s="469"/>
      <c r="H405" s="83"/>
      <c r="I405" s="83"/>
      <c r="J405" s="83"/>
      <c r="K405" s="83"/>
      <c r="L405" s="83"/>
      <c r="M405" s="83"/>
      <c r="N405" s="83"/>
      <c r="O405" s="83"/>
      <c r="P405" s="83"/>
      <c r="Q405" s="83"/>
      <c r="R405" s="83"/>
      <c r="S405" s="83"/>
      <c r="T405" s="83"/>
      <c r="U405" s="83"/>
      <c r="V405" s="83"/>
      <c r="W405" s="83"/>
      <c r="X405" s="83"/>
      <c r="Y405" s="83"/>
      <c r="Z405" s="83"/>
    </row>
    <row r="406" ht="15.75" customHeight="1">
      <c r="A406" s="5">
        <v>405.0</v>
      </c>
      <c r="B406" s="122" t="s">
        <v>5559</v>
      </c>
      <c r="C406" s="145" t="s">
        <v>5905</v>
      </c>
      <c r="D406" s="80"/>
      <c r="E406" s="80"/>
      <c r="F406" s="146" t="s">
        <v>1301</v>
      </c>
      <c r="G406" s="469"/>
      <c r="H406" s="83"/>
      <c r="I406" s="83"/>
      <c r="J406" s="83"/>
      <c r="K406" s="83"/>
      <c r="L406" s="83"/>
      <c r="M406" s="83"/>
      <c r="N406" s="83"/>
      <c r="O406" s="83"/>
      <c r="P406" s="83"/>
      <c r="Q406" s="83"/>
      <c r="R406" s="83"/>
      <c r="S406" s="83"/>
      <c r="T406" s="83"/>
      <c r="U406" s="83"/>
      <c r="V406" s="83"/>
      <c r="W406" s="83"/>
      <c r="X406" s="83"/>
      <c r="Y406" s="83"/>
      <c r="Z406" s="83"/>
    </row>
    <row r="407" ht="15.75" customHeight="1">
      <c r="A407" s="5">
        <v>406.0</v>
      </c>
      <c r="B407" s="122" t="s">
        <v>5906</v>
      </c>
      <c r="C407" s="401" t="s">
        <v>5907</v>
      </c>
      <c r="D407" s="80"/>
      <c r="E407" s="80"/>
      <c r="F407" s="146" t="s">
        <v>1292</v>
      </c>
      <c r="G407" s="469"/>
      <c r="H407" s="83"/>
      <c r="I407" s="83"/>
      <c r="J407" s="83"/>
      <c r="K407" s="83"/>
      <c r="L407" s="83"/>
      <c r="M407" s="83"/>
      <c r="N407" s="83"/>
      <c r="O407" s="83"/>
      <c r="P407" s="83"/>
      <c r="Q407" s="83"/>
      <c r="R407" s="83"/>
      <c r="S407" s="83"/>
      <c r="T407" s="83"/>
      <c r="U407" s="83"/>
      <c r="V407" s="83"/>
      <c r="W407" s="83"/>
      <c r="X407" s="83"/>
      <c r="Y407" s="83"/>
      <c r="Z407" s="83"/>
    </row>
    <row r="408" ht="15.75" customHeight="1">
      <c r="A408" s="5">
        <v>407.0</v>
      </c>
      <c r="B408" s="122" t="s">
        <v>4556</v>
      </c>
      <c r="C408" s="401" t="s">
        <v>4557</v>
      </c>
      <c r="D408" s="80"/>
      <c r="E408" s="80"/>
      <c r="F408" s="146" t="s">
        <v>5482</v>
      </c>
      <c r="G408" s="469"/>
      <c r="H408" s="83"/>
      <c r="I408" s="83"/>
      <c r="J408" s="83"/>
      <c r="K408" s="83"/>
      <c r="L408" s="83"/>
      <c r="M408" s="83"/>
      <c r="N408" s="83"/>
      <c r="O408" s="83"/>
      <c r="P408" s="83"/>
      <c r="Q408" s="83"/>
      <c r="R408" s="83"/>
      <c r="S408" s="83"/>
      <c r="T408" s="83"/>
      <c r="U408" s="83"/>
      <c r="V408" s="83"/>
      <c r="W408" s="83"/>
      <c r="X408" s="83"/>
      <c r="Y408" s="83"/>
      <c r="Z408" s="83"/>
    </row>
    <row r="409" ht="15.75" customHeight="1">
      <c r="A409" s="5">
        <v>408.0</v>
      </c>
      <c r="B409" s="122" t="s">
        <v>4899</v>
      </c>
      <c r="C409" s="145" t="s">
        <v>5908</v>
      </c>
      <c r="D409" s="80"/>
      <c r="E409" s="80"/>
      <c r="F409" s="146" t="s">
        <v>5909</v>
      </c>
      <c r="G409" s="469"/>
      <c r="H409" s="83"/>
      <c r="I409" s="83"/>
      <c r="J409" s="83"/>
      <c r="K409" s="83"/>
      <c r="L409" s="83"/>
      <c r="M409" s="83"/>
      <c r="N409" s="83"/>
      <c r="O409" s="83"/>
      <c r="P409" s="83"/>
      <c r="Q409" s="83"/>
      <c r="R409" s="83"/>
      <c r="S409" s="83"/>
      <c r="T409" s="83"/>
      <c r="U409" s="83"/>
      <c r="V409" s="83"/>
      <c r="W409" s="83"/>
      <c r="X409" s="83"/>
      <c r="Y409" s="83"/>
      <c r="Z409" s="83"/>
    </row>
    <row r="410" ht="15.75" customHeight="1">
      <c r="A410" s="5">
        <v>409.0</v>
      </c>
      <c r="B410" s="122" t="s">
        <v>5910</v>
      </c>
      <c r="C410" s="145" t="s">
        <v>5911</v>
      </c>
      <c r="D410" s="80"/>
      <c r="E410" s="80"/>
      <c r="F410" s="146" t="s">
        <v>267</v>
      </c>
      <c r="G410" s="469"/>
      <c r="H410" s="83"/>
      <c r="I410" s="83"/>
      <c r="J410" s="83"/>
      <c r="K410" s="83"/>
      <c r="L410" s="83"/>
      <c r="M410" s="83"/>
      <c r="N410" s="83"/>
      <c r="O410" s="83"/>
      <c r="P410" s="83"/>
      <c r="Q410" s="83"/>
      <c r="R410" s="83"/>
      <c r="S410" s="83"/>
      <c r="T410" s="83"/>
      <c r="U410" s="83"/>
      <c r="V410" s="83"/>
      <c r="W410" s="83"/>
      <c r="X410" s="83"/>
      <c r="Y410" s="83"/>
      <c r="Z410" s="83"/>
    </row>
    <row r="411" ht="15.75" customHeight="1">
      <c r="A411" s="5">
        <v>410.0</v>
      </c>
      <c r="B411" s="122" t="s">
        <v>5912</v>
      </c>
      <c r="C411" s="145" t="s">
        <v>3366</v>
      </c>
      <c r="D411" s="80"/>
      <c r="E411" s="80"/>
      <c r="F411" s="146" t="s">
        <v>5913</v>
      </c>
      <c r="G411" s="469"/>
      <c r="H411" s="83"/>
      <c r="I411" s="83"/>
      <c r="J411" s="83"/>
      <c r="K411" s="83"/>
      <c r="L411" s="83"/>
      <c r="M411" s="83"/>
      <c r="N411" s="83"/>
      <c r="O411" s="83"/>
      <c r="P411" s="83"/>
      <c r="Q411" s="83"/>
      <c r="R411" s="83"/>
      <c r="S411" s="83"/>
      <c r="T411" s="83"/>
      <c r="U411" s="83"/>
      <c r="V411" s="83"/>
      <c r="W411" s="83"/>
      <c r="X411" s="83"/>
      <c r="Y411" s="83"/>
      <c r="Z411" s="83"/>
    </row>
    <row r="412" ht="15.75" customHeight="1">
      <c r="A412" s="5">
        <v>411.0</v>
      </c>
      <c r="B412" s="122" t="s">
        <v>5914</v>
      </c>
      <c r="C412" s="401" t="s">
        <v>5915</v>
      </c>
      <c r="D412" s="80"/>
      <c r="E412" s="80"/>
      <c r="F412" s="146" t="s">
        <v>5916</v>
      </c>
      <c r="G412" s="469"/>
      <c r="H412" s="83"/>
      <c r="I412" s="83"/>
      <c r="J412" s="83"/>
      <c r="K412" s="83"/>
      <c r="L412" s="83"/>
      <c r="M412" s="83"/>
      <c r="N412" s="83"/>
      <c r="O412" s="83"/>
      <c r="P412" s="83"/>
      <c r="Q412" s="83"/>
      <c r="R412" s="83"/>
      <c r="S412" s="83"/>
      <c r="T412" s="83"/>
      <c r="U412" s="83"/>
      <c r="V412" s="83"/>
      <c r="W412" s="83"/>
      <c r="X412" s="83"/>
      <c r="Y412" s="83"/>
      <c r="Z412" s="83"/>
    </row>
    <row r="413" ht="15.75" customHeight="1">
      <c r="A413" s="5">
        <v>412.0</v>
      </c>
      <c r="B413" s="122" t="s">
        <v>5760</v>
      </c>
      <c r="C413" s="145" t="s">
        <v>5917</v>
      </c>
      <c r="D413" s="80"/>
      <c r="E413" s="80"/>
      <c r="F413" s="146" t="s">
        <v>5883</v>
      </c>
      <c r="G413" s="469"/>
      <c r="H413" s="83"/>
      <c r="I413" s="83"/>
      <c r="J413" s="83"/>
      <c r="K413" s="83"/>
      <c r="L413" s="83"/>
      <c r="M413" s="83"/>
      <c r="N413" s="83"/>
      <c r="O413" s="83"/>
      <c r="P413" s="83"/>
      <c r="Q413" s="83"/>
      <c r="R413" s="83"/>
      <c r="S413" s="83"/>
      <c r="T413" s="83"/>
      <c r="U413" s="83"/>
      <c r="V413" s="83"/>
      <c r="W413" s="83"/>
      <c r="X413" s="83"/>
      <c r="Y413" s="83"/>
      <c r="Z413" s="83"/>
    </row>
    <row r="414" ht="15.75" customHeight="1">
      <c r="A414" s="5">
        <v>413.0</v>
      </c>
      <c r="B414" s="122" t="s">
        <v>5762</v>
      </c>
      <c r="C414" s="145" t="s">
        <v>5763</v>
      </c>
      <c r="D414" s="80"/>
      <c r="E414" s="80"/>
      <c r="F414" s="146" t="s">
        <v>5744</v>
      </c>
      <c r="G414" s="469"/>
      <c r="H414" s="83"/>
      <c r="I414" s="83"/>
      <c r="J414" s="83"/>
      <c r="K414" s="83"/>
      <c r="L414" s="83"/>
      <c r="M414" s="83"/>
      <c r="N414" s="83"/>
      <c r="O414" s="83"/>
      <c r="P414" s="83"/>
      <c r="Q414" s="83"/>
      <c r="R414" s="83"/>
      <c r="S414" s="83"/>
      <c r="T414" s="83"/>
      <c r="U414" s="83"/>
      <c r="V414" s="83"/>
      <c r="W414" s="83"/>
      <c r="X414" s="83"/>
      <c r="Y414" s="83"/>
      <c r="Z414" s="83"/>
    </row>
    <row r="415" ht="15.75" customHeight="1">
      <c r="A415" s="5">
        <v>414.0</v>
      </c>
      <c r="B415" s="122" t="s">
        <v>3922</v>
      </c>
      <c r="C415" s="145" t="s">
        <v>5918</v>
      </c>
      <c r="D415" s="80"/>
      <c r="E415" s="80"/>
      <c r="F415" s="146" t="s">
        <v>1305</v>
      </c>
      <c r="G415" s="469"/>
      <c r="H415" s="83"/>
      <c r="I415" s="83"/>
      <c r="J415" s="83"/>
      <c r="K415" s="83"/>
      <c r="L415" s="83"/>
      <c r="M415" s="83"/>
      <c r="N415" s="83"/>
      <c r="O415" s="83"/>
      <c r="P415" s="83"/>
      <c r="Q415" s="83"/>
      <c r="R415" s="83"/>
      <c r="S415" s="83"/>
      <c r="T415" s="83"/>
      <c r="U415" s="83"/>
      <c r="V415" s="83"/>
      <c r="W415" s="83"/>
      <c r="X415" s="83"/>
      <c r="Y415" s="83"/>
      <c r="Z415" s="83"/>
    </row>
    <row r="416" ht="15.75" customHeight="1">
      <c r="A416" s="5">
        <v>415.0</v>
      </c>
      <c r="B416" s="122" t="s">
        <v>5919</v>
      </c>
      <c r="C416" s="145" t="s">
        <v>2855</v>
      </c>
      <c r="D416" s="80"/>
      <c r="E416" s="80"/>
      <c r="F416" s="146" t="s">
        <v>106</v>
      </c>
      <c r="G416" s="469"/>
      <c r="H416" s="83"/>
      <c r="I416" s="83"/>
      <c r="J416" s="83"/>
      <c r="K416" s="83"/>
      <c r="L416" s="83"/>
      <c r="M416" s="83"/>
      <c r="N416" s="83"/>
      <c r="O416" s="83"/>
      <c r="P416" s="83"/>
      <c r="Q416" s="83"/>
      <c r="R416" s="83"/>
      <c r="S416" s="83"/>
      <c r="T416" s="83"/>
      <c r="U416" s="83"/>
      <c r="V416" s="83"/>
      <c r="W416" s="83"/>
      <c r="X416" s="83"/>
      <c r="Y416" s="83"/>
      <c r="Z416" s="83"/>
    </row>
    <row r="417" ht="15.75" customHeight="1">
      <c r="A417" s="5">
        <v>416.0</v>
      </c>
      <c r="B417" s="122" t="s">
        <v>3922</v>
      </c>
      <c r="C417" s="401" t="s">
        <v>5920</v>
      </c>
      <c r="D417" s="80"/>
      <c r="E417" s="80"/>
      <c r="F417" s="146" t="s">
        <v>1301</v>
      </c>
      <c r="G417" s="469"/>
      <c r="H417" s="83"/>
      <c r="I417" s="83"/>
      <c r="J417" s="83"/>
      <c r="K417" s="83"/>
      <c r="L417" s="83"/>
      <c r="M417" s="83"/>
      <c r="N417" s="83"/>
      <c r="O417" s="83"/>
      <c r="P417" s="83"/>
      <c r="Q417" s="83"/>
      <c r="R417" s="83"/>
      <c r="S417" s="83"/>
      <c r="T417" s="83"/>
      <c r="U417" s="83"/>
      <c r="V417" s="83"/>
      <c r="W417" s="83"/>
      <c r="X417" s="83"/>
      <c r="Y417" s="83"/>
      <c r="Z417" s="83"/>
    </row>
    <row r="418" ht="15.75" customHeight="1">
      <c r="A418" s="5">
        <v>417.0</v>
      </c>
      <c r="B418" s="122" t="s">
        <v>5807</v>
      </c>
      <c r="C418" s="145" t="s">
        <v>5808</v>
      </c>
      <c r="D418" s="80"/>
      <c r="E418" s="80"/>
      <c r="F418" s="146" t="s">
        <v>126</v>
      </c>
      <c r="G418" s="469"/>
      <c r="H418" s="83"/>
      <c r="I418" s="83"/>
      <c r="J418" s="83"/>
      <c r="K418" s="83"/>
      <c r="L418" s="83"/>
      <c r="M418" s="83"/>
      <c r="N418" s="83"/>
      <c r="O418" s="83"/>
      <c r="P418" s="83"/>
      <c r="Q418" s="83"/>
      <c r="R418" s="83"/>
      <c r="S418" s="83"/>
      <c r="T418" s="83"/>
      <c r="U418" s="83"/>
      <c r="V418" s="83"/>
      <c r="W418" s="83"/>
      <c r="X418" s="83"/>
      <c r="Y418" s="83"/>
      <c r="Z418" s="83"/>
    </row>
    <row r="419" ht="15.75" customHeight="1">
      <c r="A419" s="5">
        <v>418.0</v>
      </c>
      <c r="B419" s="122" t="s">
        <v>5921</v>
      </c>
      <c r="C419" s="145" t="s">
        <v>5922</v>
      </c>
      <c r="D419" s="80"/>
      <c r="E419" s="80"/>
      <c r="F419" s="146" t="s">
        <v>5806</v>
      </c>
      <c r="G419" s="469"/>
      <c r="H419" s="83"/>
      <c r="I419" s="83"/>
      <c r="J419" s="83"/>
      <c r="K419" s="83"/>
      <c r="L419" s="83"/>
      <c r="M419" s="83"/>
      <c r="N419" s="83"/>
      <c r="O419" s="83"/>
      <c r="P419" s="83"/>
      <c r="Q419" s="83"/>
      <c r="R419" s="83"/>
      <c r="S419" s="83"/>
      <c r="T419" s="83"/>
      <c r="U419" s="83"/>
      <c r="V419" s="83"/>
      <c r="W419" s="83"/>
      <c r="X419" s="83"/>
      <c r="Y419" s="83"/>
      <c r="Z419" s="83"/>
    </row>
    <row r="420" ht="15.75" customHeight="1">
      <c r="A420" s="5">
        <v>419.0</v>
      </c>
      <c r="B420" s="122" t="s">
        <v>5811</v>
      </c>
      <c r="C420" s="401" t="s">
        <v>5842</v>
      </c>
      <c r="D420" s="80"/>
      <c r="E420" s="80"/>
      <c r="F420" s="146" t="s">
        <v>5564</v>
      </c>
      <c r="G420" s="469"/>
      <c r="H420" s="83"/>
      <c r="I420" s="83"/>
      <c r="J420" s="83"/>
      <c r="K420" s="83"/>
      <c r="L420" s="83"/>
      <c r="M420" s="83"/>
      <c r="N420" s="83"/>
      <c r="O420" s="83"/>
      <c r="P420" s="83"/>
      <c r="Q420" s="83"/>
      <c r="R420" s="83"/>
      <c r="S420" s="83"/>
      <c r="T420" s="83"/>
      <c r="U420" s="83"/>
      <c r="V420" s="83"/>
      <c r="W420" s="83"/>
      <c r="X420" s="83"/>
      <c r="Y420" s="83"/>
      <c r="Z420" s="83"/>
    </row>
    <row r="421" ht="15.75" customHeight="1">
      <c r="A421" s="5">
        <v>420.0</v>
      </c>
      <c r="B421" s="122" t="s">
        <v>128</v>
      </c>
      <c r="C421" s="401" t="s">
        <v>5923</v>
      </c>
      <c r="D421" s="80"/>
      <c r="E421" s="80"/>
      <c r="F421" s="146" t="s">
        <v>5924</v>
      </c>
      <c r="G421" s="469"/>
      <c r="H421" s="83"/>
      <c r="I421" s="83"/>
      <c r="J421" s="83"/>
      <c r="K421" s="83"/>
      <c r="L421" s="83"/>
      <c r="M421" s="83"/>
      <c r="N421" s="83"/>
      <c r="O421" s="83"/>
      <c r="P421" s="83"/>
      <c r="Q421" s="83"/>
      <c r="R421" s="83"/>
      <c r="S421" s="83"/>
      <c r="T421" s="83"/>
      <c r="U421" s="83"/>
      <c r="V421" s="83"/>
      <c r="W421" s="83"/>
      <c r="X421" s="83"/>
      <c r="Y421" s="83"/>
      <c r="Z421" s="83"/>
    </row>
    <row r="422" ht="15.75" customHeight="1">
      <c r="A422" s="5">
        <v>421.0</v>
      </c>
      <c r="B422" s="122" t="s">
        <v>5017</v>
      </c>
      <c r="C422" s="145" t="s">
        <v>5925</v>
      </c>
      <c r="D422" s="80"/>
      <c r="E422" s="80"/>
      <c r="F422" s="146" t="s">
        <v>794</v>
      </c>
      <c r="G422" s="469"/>
      <c r="H422" s="83"/>
      <c r="I422" s="83"/>
      <c r="J422" s="83"/>
      <c r="K422" s="83"/>
      <c r="L422" s="83"/>
      <c r="M422" s="83"/>
      <c r="N422" s="83"/>
      <c r="O422" s="83"/>
      <c r="P422" s="83"/>
      <c r="Q422" s="83"/>
      <c r="R422" s="83"/>
      <c r="S422" s="83"/>
      <c r="T422" s="83"/>
      <c r="U422" s="83"/>
      <c r="V422" s="83"/>
      <c r="W422" s="83"/>
      <c r="X422" s="83"/>
      <c r="Y422" s="83"/>
      <c r="Z422" s="83"/>
    </row>
    <row r="423" ht="15.75" customHeight="1">
      <c r="A423" s="5">
        <v>422.0</v>
      </c>
      <c r="B423" s="122" t="s">
        <v>5926</v>
      </c>
      <c r="C423" s="401" t="s">
        <v>5927</v>
      </c>
      <c r="D423" s="80"/>
      <c r="E423" s="80"/>
      <c r="F423" s="146" t="s">
        <v>1292</v>
      </c>
      <c r="G423" s="469"/>
      <c r="H423" s="83"/>
      <c r="I423" s="83"/>
      <c r="J423" s="83"/>
      <c r="K423" s="83"/>
      <c r="L423" s="83"/>
      <c r="M423" s="83"/>
      <c r="N423" s="83"/>
      <c r="O423" s="83"/>
      <c r="P423" s="83"/>
      <c r="Q423" s="83"/>
      <c r="R423" s="83"/>
      <c r="S423" s="83"/>
      <c r="T423" s="83"/>
      <c r="U423" s="83"/>
      <c r="V423" s="83"/>
      <c r="W423" s="83"/>
      <c r="X423" s="83"/>
      <c r="Y423" s="83"/>
      <c r="Z423" s="83"/>
    </row>
    <row r="424" ht="15.75" customHeight="1">
      <c r="A424" s="5">
        <v>423.0</v>
      </c>
      <c r="B424" s="122" t="s">
        <v>5928</v>
      </c>
      <c r="C424" s="145" t="s">
        <v>5929</v>
      </c>
      <c r="D424" s="80"/>
      <c r="E424" s="80"/>
      <c r="F424" s="146" t="s">
        <v>5930</v>
      </c>
      <c r="G424" s="469"/>
      <c r="H424" s="83"/>
      <c r="I424" s="83"/>
      <c r="J424" s="83"/>
      <c r="K424" s="83"/>
      <c r="L424" s="83"/>
      <c r="M424" s="83"/>
      <c r="N424" s="83"/>
      <c r="O424" s="83"/>
      <c r="P424" s="83"/>
      <c r="Q424" s="83"/>
      <c r="R424" s="83"/>
      <c r="S424" s="83"/>
      <c r="T424" s="83"/>
      <c r="U424" s="83"/>
      <c r="V424" s="83"/>
      <c r="W424" s="83"/>
      <c r="X424" s="83"/>
      <c r="Y424" s="83"/>
      <c r="Z424" s="83"/>
    </row>
    <row r="425" ht="15.75" customHeight="1">
      <c r="A425" s="5">
        <v>424.0</v>
      </c>
      <c r="B425" s="122" t="s">
        <v>5931</v>
      </c>
      <c r="C425" s="145" t="s">
        <v>5932</v>
      </c>
      <c r="D425" s="80"/>
      <c r="E425" s="80"/>
      <c r="F425" s="146" t="s">
        <v>1292</v>
      </c>
      <c r="G425" s="469"/>
      <c r="H425" s="83"/>
      <c r="I425" s="83"/>
      <c r="J425" s="83"/>
      <c r="K425" s="83"/>
      <c r="L425" s="83"/>
      <c r="M425" s="83"/>
      <c r="N425" s="83"/>
      <c r="O425" s="83"/>
      <c r="P425" s="83"/>
      <c r="Q425" s="83"/>
      <c r="R425" s="83"/>
      <c r="S425" s="83"/>
      <c r="T425" s="83"/>
      <c r="U425" s="83"/>
      <c r="V425" s="83"/>
      <c r="W425" s="83"/>
      <c r="X425" s="83"/>
      <c r="Y425" s="83"/>
      <c r="Z425" s="83"/>
    </row>
    <row r="426" ht="15.75" customHeight="1">
      <c r="A426" s="5">
        <v>425.0</v>
      </c>
      <c r="B426" s="122" t="s">
        <v>2860</v>
      </c>
      <c r="C426" s="145" t="s">
        <v>2861</v>
      </c>
      <c r="D426" s="80"/>
      <c r="E426" s="80"/>
      <c r="F426" s="146" t="s">
        <v>5933</v>
      </c>
      <c r="G426" s="469"/>
      <c r="H426" s="83"/>
      <c r="I426" s="83"/>
      <c r="J426" s="83"/>
      <c r="K426" s="83"/>
      <c r="L426" s="83"/>
      <c r="M426" s="83"/>
      <c r="N426" s="83"/>
      <c r="O426" s="83"/>
      <c r="P426" s="83"/>
      <c r="Q426" s="83"/>
      <c r="R426" s="83"/>
      <c r="S426" s="83"/>
      <c r="T426" s="83"/>
      <c r="U426" s="83"/>
      <c r="V426" s="83"/>
      <c r="W426" s="83"/>
      <c r="X426" s="83"/>
      <c r="Y426" s="83"/>
      <c r="Z426" s="83"/>
    </row>
    <row r="427" ht="15.75" customHeight="1">
      <c r="A427" s="5">
        <v>426.0</v>
      </c>
      <c r="B427" s="122" t="s">
        <v>5902</v>
      </c>
      <c r="C427" s="145" t="s">
        <v>5934</v>
      </c>
      <c r="D427" s="80"/>
      <c r="E427" s="80"/>
      <c r="F427" s="146" t="s">
        <v>5935</v>
      </c>
      <c r="G427" s="469"/>
      <c r="H427" s="83"/>
      <c r="I427" s="83"/>
      <c r="J427" s="83"/>
      <c r="K427" s="83"/>
      <c r="L427" s="83"/>
      <c r="M427" s="83"/>
      <c r="N427" s="83"/>
      <c r="O427" s="83"/>
      <c r="P427" s="83"/>
      <c r="Q427" s="83"/>
      <c r="R427" s="83"/>
      <c r="S427" s="83"/>
      <c r="T427" s="83"/>
      <c r="U427" s="83"/>
      <c r="V427" s="83"/>
      <c r="W427" s="83"/>
      <c r="X427" s="83"/>
      <c r="Y427" s="83"/>
      <c r="Z427" s="83"/>
    </row>
    <row r="428" ht="15.75" customHeight="1">
      <c r="A428" s="5">
        <v>427.0</v>
      </c>
      <c r="B428" s="122" t="s">
        <v>5936</v>
      </c>
      <c r="C428" s="145" t="s">
        <v>5937</v>
      </c>
      <c r="D428" s="80"/>
      <c r="E428" s="80"/>
      <c r="F428" s="146" t="s">
        <v>5938</v>
      </c>
      <c r="G428" s="469"/>
      <c r="H428" s="83"/>
      <c r="I428" s="83"/>
      <c r="J428" s="83"/>
      <c r="K428" s="83"/>
      <c r="L428" s="83"/>
      <c r="M428" s="83"/>
      <c r="N428" s="83"/>
      <c r="O428" s="83"/>
      <c r="P428" s="83"/>
      <c r="Q428" s="83"/>
      <c r="R428" s="83"/>
      <c r="S428" s="83"/>
      <c r="T428" s="83"/>
      <c r="U428" s="83"/>
      <c r="V428" s="83"/>
      <c r="W428" s="83"/>
      <c r="X428" s="83"/>
      <c r="Y428" s="83"/>
      <c r="Z428" s="83"/>
    </row>
    <row r="429" ht="15.75" customHeight="1">
      <c r="A429" s="5">
        <v>428.0</v>
      </c>
      <c r="B429" s="122" t="s">
        <v>4995</v>
      </c>
      <c r="C429" s="145" t="s">
        <v>5939</v>
      </c>
      <c r="D429" s="80"/>
      <c r="E429" s="80"/>
      <c r="F429" s="146" t="s">
        <v>665</v>
      </c>
      <c r="G429" s="469"/>
      <c r="H429" s="83"/>
      <c r="I429" s="83"/>
      <c r="J429" s="83"/>
      <c r="K429" s="83"/>
      <c r="L429" s="83"/>
      <c r="M429" s="83"/>
      <c r="N429" s="83"/>
      <c r="O429" s="83"/>
      <c r="P429" s="83"/>
      <c r="Q429" s="83"/>
      <c r="R429" s="83"/>
      <c r="S429" s="83"/>
      <c r="T429" s="83"/>
      <c r="U429" s="83"/>
      <c r="V429" s="83"/>
      <c r="W429" s="83"/>
      <c r="X429" s="83"/>
      <c r="Y429" s="83"/>
      <c r="Z429" s="83"/>
    </row>
    <row r="430" ht="15.75" customHeight="1">
      <c r="A430" s="5">
        <v>429.0</v>
      </c>
      <c r="B430" s="122" t="s">
        <v>5940</v>
      </c>
      <c r="C430" s="401" t="s">
        <v>5941</v>
      </c>
      <c r="D430" s="80"/>
      <c r="E430" s="80"/>
      <c r="F430" s="146" t="s">
        <v>1292</v>
      </c>
      <c r="G430" s="469"/>
      <c r="H430" s="83"/>
      <c r="I430" s="83"/>
      <c r="J430" s="83"/>
      <c r="K430" s="83"/>
      <c r="L430" s="83"/>
      <c r="M430" s="83"/>
      <c r="N430" s="83"/>
      <c r="O430" s="83"/>
      <c r="P430" s="83"/>
      <c r="Q430" s="83"/>
      <c r="R430" s="83"/>
      <c r="S430" s="83"/>
      <c r="T430" s="83"/>
      <c r="U430" s="83"/>
      <c r="V430" s="83"/>
      <c r="W430" s="83"/>
      <c r="X430" s="83"/>
      <c r="Y430" s="83"/>
      <c r="Z430" s="83"/>
    </row>
    <row r="431" ht="15.75" customHeight="1">
      <c r="A431" s="5">
        <v>430.0</v>
      </c>
      <c r="B431" s="122" t="s">
        <v>128</v>
      </c>
      <c r="C431" s="145" t="s">
        <v>5942</v>
      </c>
      <c r="D431" s="80"/>
      <c r="E431" s="80"/>
      <c r="F431" s="146" t="s">
        <v>5943</v>
      </c>
      <c r="G431" s="469"/>
      <c r="H431" s="83"/>
      <c r="I431" s="83"/>
      <c r="J431" s="83"/>
      <c r="K431" s="83"/>
      <c r="L431" s="83"/>
      <c r="M431" s="83"/>
      <c r="N431" s="83"/>
      <c r="O431" s="83"/>
      <c r="P431" s="83"/>
      <c r="Q431" s="83"/>
      <c r="R431" s="83"/>
      <c r="S431" s="83"/>
      <c r="T431" s="83"/>
      <c r="U431" s="83"/>
      <c r="V431" s="83"/>
      <c r="W431" s="83"/>
      <c r="X431" s="83"/>
      <c r="Y431" s="83"/>
      <c r="Z431" s="83"/>
    </row>
    <row r="432" ht="15.75" customHeight="1">
      <c r="A432" s="5">
        <v>431.0</v>
      </c>
      <c r="B432" s="122" t="s">
        <v>5695</v>
      </c>
      <c r="C432" s="145" t="s">
        <v>5696</v>
      </c>
      <c r="D432" s="80"/>
      <c r="E432" s="80"/>
      <c r="F432" s="146" t="s">
        <v>5531</v>
      </c>
      <c r="G432" s="469"/>
      <c r="H432" s="83"/>
      <c r="I432" s="83"/>
      <c r="J432" s="83"/>
      <c r="K432" s="83"/>
      <c r="L432" s="83"/>
      <c r="M432" s="83"/>
      <c r="N432" s="83"/>
      <c r="O432" s="83"/>
      <c r="P432" s="83"/>
      <c r="Q432" s="83"/>
      <c r="R432" s="83"/>
      <c r="S432" s="83"/>
      <c r="T432" s="83"/>
      <c r="U432" s="83"/>
      <c r="V432" s="83"/>
      <c r="W432" s="83"/>
      <c r="X432" s="83"/>
      <c r="Y432" s="83"/>
      <c r="Z432" s="83"/>
    </row>
    <row r="433" ht="15.75" customHeight="1">
      <c r="A433" s="5">
        <v>432.0</v>
      </c>
      <c r="B433" s="122" t="s">
        <v>3287</v>
      </c>
      <c r="C433" s="145" t="s">
        <v>5240</v>
      </c>
      <c r="D433" s="80"/>
      <c r="E433" s="80"/>
      <c r="F433" s="146" t="s">
        <v>271</v>
      </c>
      <c r="G433" s="469"/>
      <c r="H433" s="83"/>
      <c r="I433" s="83"/>
      <c r="J433" s="83"/>
      <c r="K433" s="83"/>
      <c r="L433" s="83"/>
      <c r="M433" s="83"/>
      <c r="N433" s="83"/>
      <c r="O433" s="83"/>
      <c r="P433" s="83"/>
      <c r="Q433" s="83"/>
      <c r="R433" s="83"/>
      <c r="S433" s="83"/>
      <c r="T433" s="83"/>
      <c r="U433" s="83"/>
      <c r="V433" s="83"/>
      <c r="W433" s="83"/>
      <c r="X433" s="83"/>
      <c r="Y433" s="83"/>
      <c r="Z433" s="83"/>
    </row>
    <row r="434" ht="15.75" customHeight="1">
      <c r="A434" s="5">
        <v>433.0</v>
      </c>
      <c r="B434" s="122" t="s">
        <v>3855</v>
      </c>
      <c r="C434" s="145" t="s">
        <v>5944</v>
      </c>
      <c r="D434" s="80"/>
      <c r="E434" s="80"/>
      <c r="F434" s="146" t="s">
        <v>5938</v>
      </c>
      <c r="G434" s="469"/>
      <c r="H434" s="83"/>
      <c r="I434" s="83"/>
      <c r="J434" s="83"/>
      <c r="K434" s="83"/>
      <c r="L434" s="83"/>
      <c r="M434" s="83"/>
      <c r="N434" s="83"/>
      <c r="O434" s="83"/>
      <c r="P434" s="83"/>
      <c r="Q434" s="83"/>
      <c r="R434" s="83"/>
      <c r="S434" s="83"/>
      <c r="T434" s="83"/>
      <c r="U434" s="83"/>
      <c r="V434" s="83"/>
      <c r="W434" s="83"/>
      <c r="X434" s="83"/>
      <c r="Y434" s="83"/>
      <c r="Z434" s="83"/>
    </row>
    <row r="435" ht="15.75" customHeight="1">
      <c r="A435" s="5">
        <v>434.0</v>
      </c>
      <c r="B435" s="122" t="s">
        <v>5945</v>
      </c>
      <c r="C435" s="145" t="s">
        <v>5946</v>
      </c>
      <c r="D435" s="80"/>
      <c r="E435" s="80"/>
      <c r="F435" s="146" t="s">
        <v>777</v>
      </c>
      <c r="G435" s="469"/>
      <c r="H435" s="83"/>
      <c r="I435" s="83"/>
      <c r="J435" s="83"/>
      <c r="K435" s="83"/>
      <c r="L435" s="83"/>
      <c r="M435" s="83"/>
      <c r="N435" s="83"/>
      <c r="O435" s="83"/>
      <c r="P435" s="83"/>
      <c r="Q435" s="83"/>
      <c r="R435" s="83"/>
      <c r="S435" s="83"/>
      <c r="T435" s="83"/>
      <c r="U435" s="83"/>
      <c r="V435" s="83"/>
      <c r="W435" s="83"/>
      <c r="X435" s="83"/>
      <c r="Y435" s="83"/>
      <c r="Z435" s="83"/>
    </row>
    <row r="436" ht="15.75" customHeight="1">
      <c r="A436" s="5">
        <v>435.0</v>
      </c>
      <c r="B436" s="122" t="s">
        <v>5947</v>
      </c>
      <c r="C436" s="145" t="s">
        <v>5948</v>
      </c>
      <c r="D436" s="80"/>
      <c r="E436" s="80"/>
      <c r="F436" s="146" t="s">
        <v>1292</v>
      </c>
      <c r="G436" s="469"/>
      <c r="H436" s="83"/>
      <c r="I436" s="83"/>
      <c r="J436" s="83"/>
      <c r="K436" s="83"/>
      <c r="L436" s="83"/>
      <c r="M436" s="83"/>
      <c r="N436" s="83"/>
      <c r="O436" s="83"/>
      <c r="P436" s="83"/>
      <c r="Q436" s="83"/>
      <c r="R436" s="83"/>
      <c r="S436" s="83"/>
      <c r="T436" s="83"/>
      <c r="U436" s="83"/>
      <c r="V436" s="83"/>
      <c r="W436" s="83"/>
      <c r="X436" s="83"/>
      <c r="Y436" s="83"/>
      <c r="Z436" s="83"/>
    </row>
    <row r="437" ht="15.75" customHeight="1">
      <c r="A437" s="5">
        <v>436.0</v>
      </c>
      <c r="B437" s="122" t="s">
        <v>1252</v>
      </c>
      <c r="C437" s="145" t="s">
        <v>5949</v>
      </c>
      <c r="D437" s="80"/>
      <c r="E437" s="80"/>
      <c r="F437" s="146" t="s">
        <v>1305</v>
      </c>
      <c r="G437" s="469"/>
      <c r="H437" s="83"/>
      <c r="I437" s="83"/>
      <c r="J437" s="83"/>
      <c r="K437" s="83"/>
      <c r="L437" s="83"/>
      <c r="M437" s="83"/>
      <c r="N437" s="83"/>
      <c r="O437" s="83"/>
      <c r="P437" s="83"/>
      <c r="Q437" s="83"/>
      <c r="R437" s="83"/>
      <c r="S437" s="83"/>
      <c r="T437" s="83"/>
      <c r="U437" s="83"/>
      <c r="V437" s="83"/>
      <c r="W437" s="83"/>
      <c r="X437" s="83"/>
      <c r="Y437" s="83"/>
      <c r="Z437" s="83"/>
    </row>
    <row r="438" ht="15.75" customHeight="1">
      <c r="A438" s="5">
        <v>437.0</v>
      </c>
      <c r="B438" s="122" t="s">
        <v>5534</v>
      </c>
      <c r="C438" s="145" t="s">
        <v>5950</v>
      </c>
      <c r="D438" s="80"/>
      <c r="E438" s="80"/>
      <c r="F438" s="146" t="s">
        <v>5951</v>
      </c>
      <c r="G438" s="469"/>
      <c r="H438" s="83"/>
      <c r="I438" s="83"/>
      <c r="J438" s="83"/>
      <c r="K438" s="83"/>
      <c r="L438" s="83"/>
      <c r="M438" s="83"/>
      <c r="N438" s="83"/>
      <c r="O438" s="83"/>
      <c r="P438" s="83"/>
      <c r="Q438" s="83"/>
      <c r="R438" s="83"/>
      <c r="S438" s="83"/>
      <c r="T438" s="83"/>
      <c r="U438" s="83"/>
      <c r="V438" s="83"/>
      <c r="W438" s="83"/>
      <c r="X438" s="83"/>
      <c r="Y438" s="83"/>
      <c r="Z438" s="83"/>
    </row>
    <row r="439" ht="15.75" customHeight="1">
      <c r="A439" s="5">
        <v>438.0</v>
      </c>
      <c r="B439" s="122" t="s">
        <v>3424</v>
      </c>
      <c r="C439" s="145" t="s">
        <v>5952</v>
      </c>
      <c r="D439" s="80"/>
      <c r="E439" s="80"/>
      <c r="F439" s="146" t="s">
        <v>5953</v>
      </c>
      <c r="G439" s="469"/>
      <c r="H439" s="83"/>
      <c r="I439" s="83"/>
      <c r="J439" s="83"/>
      <c r="K439" s="83"/>
      <c r="L439" s="83"/>
      <c r="M439" s="83"/>
      <c r="N439" s="83"/>
      <c r="O439" s="83"/>
      <c r="P439" s="83"/>
      <c r="Q439" s="83"/>
      <c r="R439" s="83"/>
      <c r="S439" s="83"/>
      <c r="T439" s="83"/>
      <c r="U439" s="83"/>
      <c r="V439" s="83"/>
      <c r="W439" s="83"/>
      <c r="X439" s="83"/>
      <c r="Y439" s="83"/>
      <c r="Z439" s="83"/>
    </row>
    <row r="440" ht="15.75" customHeight="1">
      <c r="A440" s="16">
        <v>439.0</v>
      </c>
      <c r="B440" s="22" t="s">
        <v>5954</v>
      </c>
      <c r="C440" s="22" t="s">
        <v>5955</v>
      </c>
      <c r="D440" s="122"/>
      <c r="E440" s="122"/>
      <c r="F440" s="22" t="s">
        <v>5956</v>
      </c>
      <c r="G440" s="480"/>
      <c r="H440" s="83"/>
      <c r="I440" s="83"/>
      <c r="J440" s="83"/>
      <c r="K440" s="83"/>
      <c r="L440" s="83"/>
      <c r="M440" s="83"/>
      <c r="N440" s="83"/>
      <c r="O440" s="83"/>
      <c r="P440" s="83"/>
      <c r="Q440" s="83"/>
      <c r="R440" s="83"/>
      <c r="S440" s="83"/>
      <c r="T440" s="83"/>
      <c r="U440" s="83"/>
      <c r="V440" s="83"/>
      <c r="W440" s="83"/>
      <c r="X440" s="83"/>
      <c r="Y440" s="83"/>
      <c r="Z440" s="83"/>
    </row>
    <row r="441" ht="15.75" customHeight="1">
      <c r="A441" s="16">
        <v>440.0</v>
      </c>
      <c r="B441" s="22" t="s">
        <v>829</v>
      </c>
      <c r="C441" s="22" t="s">
        <v>830</v>
      </c>
      <c r="D441" s="122"/>
      <c r="E441" s="122"/>
      <c r="F441" s="22" t="s">
        <v>5957</v>
      </c>
      <c r="G441" s="480"/>
      <c r="H441" s="83"/>
      <c r="I441" s="83"/>
      <c r="J441" s="83"/>
      <c r="K441" s="83"/>
      <c r="L441" s="83"/>
      <c r="M441" s="83"/>
      <c r="N441" s="83"/>
      <c r="O441" s="83"/>
      <c r="P441" s="83"/>
      <c r="Q441" s="83"/>
      <c r="R441" s="83"/>
      <c r="S441" s="83"/>
      <c r="T441" s="83"/>
      <c r="U441" s="83"/>
      <c r="V441" s="83"/>
      <c r="W441" s="83"/>
      <c r="X441" s="83"/>
      <c r="Y441" s="83"/>
      <c r="Z441" s="83"/>
    </row>
    <row r="442" ht="15.75" customHeight="1">
      <c r="A442" s="140"/>
      <c r="B442" s="140"/>
      <c r="C442" s="140"/>
      <c r="D442" s="140"/>
      <c r="E442" s="140"/>
      <c r="F442" s="140"/>
      <c r="G442" s="481"/>
      <c r="H442" s="83"/>
      <c r="I442" s="83"/>
      <c r="J442" s="83"/>
      <c r="K442" s="83"/>
      <c r="L442" s="83"/>
      <c r="M442" s="83"/>
      <c r="N442" s="83"/>
      <c r="O442" s="83"/>
      <c r="P442" s="83"/>
      <c r="Q442" s="83"/>
      <c r="R442" s="83"/>
      <c r="S442" s="83"/>
      <c r="T442" s="83"/>
      <c r="U442" s="83"/>
      <c r="V442" s="83"/>
      <c r="W442" s="83"/>
      <c r="X442" s="83"/>
      <c r="Y442" s="83"/>
      <c r="Z442" s="83"/>
    </row>
    <row r="443" ht="15.75" customHeight="1">
      <c r="A443" s="140"/>
      <c r="B443" s="140"/>
      <c r="C443" s="140"/>
      <c r="D443" s="140"/>
      <c r="E443" s="140"/>
      <c r="F443" s="140"/>
      <c r="G443" s="481"/>
      <c r="H443" s="83"/>
      <c r="I443" s="83"/>
      <c r="J443" s="83"/>
      <c r="K443" s="83"/>
      <c r="L443" s="83"/>
      <c r="M443" s="83"/>
      <c r="N443" s="83"/>
      <c r="O443" s="83"/>
      <c r="P443" s="83"/>
      <c r="Q443" s="83"/>
      <c r="R443" s="83"/>
      <c r="S443" s="83"/>
      <c r="T443" s="83"/>
      <c r="U443" s="83"/>
      <c r="V443" s="83"/>
      <c r="W443" s="83"/>
      <c r="X443" s="83"/>
      <c r="Y443" s="83"/>
      <c r="Z443" s="83"/>
    </row>
    <row r="444" ht="15.75" customHeight="1">
      <c r="A444" s="140"/>
      <c r="B444" s="140"/>
      <c r="C444" s="140"/>
      <c r="D444" s="140"/>
      <c r="E444" s="140"/>
      <c r="F444" s="140"/>
      <c r="G444" s="481"/>
      <c r="H444" s="83"/>
      <c r="I444" s="83"/>
      <c r="J444" s="83"/>
      <c r="K444" s="83"/>
      <c r="L444" s="83"/>
      <c r="M444" s="83"/>
      <c r="N444" s="83"/>
      <c r="O444" s="83"/>
      <c r="P444" s="83"/>
      <c r="Q444" s="83"/>
      <c r="R444" s="83"/>
      <c r="S444" s="83"/>
      <c r="T444" s="83"/>
      <c r="U444" s="83"/>
      <c r="V444" s="83"/>
      <c r="W444" s="83"/>
      <c r="X444" s="83"/>
      <c r="Y444" s="83"/>
      <c r="Z444" s="83"/>
    </row>
    <row r="445" ht="15.75" customHeight="1">
      <c r="A445" s="140"/>
      <c r="B445" s="140"/>
      <c r="C445" s="140"/>
      <c r="D445" s="140"/>
      <c r="E445" s="140"/>
      <c r="F445" s="140"/>
      <c r="G445" s="481"/>
      <c r="H445" s="83"/>
      <c r="I445" s="83"/>
      <c r="J445" s="83"/>
      <c r="K445" s="83"/>
      <c r="L445" s="83"/>
      <c r="M445" s="83"/>
      <c r="N445" s="83"/>
      <c r="O445" s="83"/>
      <c r="P445" s="83"/>
      <c r="Q445" s="83"/>
      <c r="R445" s="83"/>
      <c r="S445" s="83"/>
      <c r="T445" s="83"/>
      <c r="U445" s="83"/>
      <c r="V445" s="83"/>
      <c r="W445" s="83"/>
      <c r="X445" s="83"/>
      <c r="Y445" s="83"/>
      <c r="Z445" s="83"/>
    </row>
    <row r="446" ht="15.75" customHeight="1">
      <c r="A446" s="140"/>
      <c r="B446" s="140"/>
      <c r="C446" s="140"/>
      <c r="D446" s="140"/>
      <c r="E446" s="140"/>
      <c r="F446" s="140"/>
      <c r="G446" s="481"/>
      <c r="H446" s="83"/>
      <c r="I446" s="83"/>
      <c r="J446" s="83"/>
      <c r="K446" s="83"/>
      <c r="L446" s="83"/>
      <c r="M446" s="83"/>
      <c r="N446" s="83"/>
      <c r="O446" s="83"/>
      <c r="P446" s="83"/>
      <c r="Q446" s="83"/>
      <c r="R446" s="83"/>
      <c r="S446" s="83"/>
      <c r="T446" s="83"/>
      <c r="U446" s="83"/>
      <c r="V446" s="83"/>
      <c r="W446" s="83"/>
      <c r="X446" s="83"/>
      <c r="Y446" s="83"/>
      <c r="Z446" s="83"/>
    </row>
    <row r="447" ht="15.75" customHeight="1">
      <c r="A447" s="140"/>
      <c r="B447" s="140"/>
      <c r="C447" s="140"/>
      <c r="D447" s="140"/>
      <c r="E447" s="140"/>
      <c r="F447" s="140"/>
      <c r="G447" s="481"/>
      <c r="H447" s="83"/>
      <c r="I447" s="83"/>
      <c r="J447" s="83"/>
      <c r="K447" s="83"/>
      <c r="L447" s="83"/>
      <c r="M447" s="83"/>
      <c r="N447" s="83"/>
      <c r="O447" s="83"/>
      <c r="P447" s="83"/>
      <c r="Q447" s="83"/>
      <c r="R447" s="83"/>
      <c r="S447" s="83"/>
      <c r="T447" s="83"/>
      <c r="U447" s="83"/>
      <c r="V447" s="83"/>
      <c r="W447" s="83"/>
      <c r="X447" s="83"/>
      <c r="Y447" s="83"/>
      <c r="Z447" s="83"/>
    </row>
    <row r="448" ht="15.75" customHeight="1">
      <c r="A448" s="140"/>
      <c r="B448" s="140"/>
      <c r="C448" s="140"/>
      <c r="D448" s="140"/>
      <c r="E448" s="140"/>
      <c r="F448" s="140"/>
      <c r="G448" s="481"/>
      <c r="H448" s="83"/>
      <c r="I448" s="83"/>
      <c r="J448" s="83"/>
      <c r="K448" s="83"/>
      <c r="L448" s="83"/>
      <c r="M448" s="83"/>
      <c r="N448" s="83"/>
      <c r="O448" s="83"/>
      <c r="P448" s="83"/>
      <c r="Q448" s="83"/>
      <c r="R448" s="83"/>
      <c r="S448" s="83"/>
      <c r="T448" s="83"/>
      <c r="U448" s="83"/>
      <c r="V448" s="83"/>
      <c r="W448" s="83"/>
      <c r="X448" s="83"/>
      <c r="Y448" s="83"/>
      <c r="Z448" s="83"/>
    </row>
    <row r="449" ht="15.75" customHeight="1">
      <c r="A449" s="140"/>
      <c r="B449" s="140"/>
      <c r="C449" s="140"/>
      <c r="D449" s="140"/>
      <c r="E449" s="140"/>
      <c r="F449" s="140"/>
      <c r="G449" s="481"/>
      <c r="H449" s="83"/>
      <c r="I449" s="83"/>
      <c r="J449" s="83"/>
      <c r="K449" s="83"/>
      <c r="L449" s="83"/>
      <c r="M449" s="83"/>
      <c r="N449" s="83"/>
      <c r="O449" s="83"/>
      <c r="P449" s="83"/>
      <c r="Q449" s="83"/>
      <c r="R449" s="83"/>
      <c r="S449" s="83"/>
      <c r="T449" s="83"/>
      <c r="U449" s="83"/>
      <c r="V449" s="83"/>
      <c r="W449" s="83"/>
      <c r="X449" s="83"/>
      <c r="Y449" s="83"/>
      <c r="Z449" s="83"/>
    </row>
    <row r="450" ht="15.75" customHeight="1">
      <c r="A450" s="140"/>
      <c r="B450" s="140"/>
      <c r="C450" s="140"/>
      <c r="D450" s="140"/>
      <c r="E450" s="140"/>
      <c r="F450" s="140"/>
      <c r="G450" s="481"/>
      <c r="H450" s="83"/>
      <c r="I450" s="83"/>
      <c r="J450" s="83"/>
      <c r="K450" s="83"/>
      <c r="L450" s="83"/>
      <c r="M450" s="83"/>
      <c r="N450" s="83"/>
      <c r="O450" s="83"/>
      <c r="P450" s="83"/>
      <c r="Q450" s="83"/>
      <c r="R450" s="83"/>
      <c r="S450" s="83"/>
      <c r="T450" s="83"/>
      <c r="U450" s="83"/>
      <c r="V450" s="83"/>
      <c r="W450" s="83"/>
      <c r="X450" s="83"/>
      <c r="Y450" s="83"/>
      <c r="Z450" s="83"/>
    </row>
    <row r="451" ht="15.75" customHeight="1">
      <c r="A451" s="140"/>
      <c r="B451" s="140"/>
      <c r="C451" s="140"/>
      <c r="D451" s="140"/>
      <c r="E451" s="140"/>
      <c r="F451" s="140"/>
      <c r="G451" s="481"/>
      <c r="H451" s="83"/>
      <c r="I451" s="83"/>
      <c r="J451" s="83"/>
      <c r="K451" s="83"/>
      <c r="L451" s="83"/>
      <c r="M451" s="83"/>
      <c r="N451" s="83"/>
      <c r="O451" s="83"/>
      <c r="P451" s="83"/>
      <c r="Q451" s="83"/>
      <c r="R451" s="83"/>
      <c r="S451" s="83"/>
      <c r="T451" s="83"/>
      <c r="U451" s="83"/>
      <c r="V451" s="83"/>
      <c r="W451" s="83"/>
      <c r="X451" s="83"/>
      <c r="Y451" s="83"/>
      <c r="Z451" s="83"/>
    </row>
    <row r="452" ht="15.75" customHeight="1">
      <c r="A452" s="140"/>
      <c r="B452" s="140"/>
      <c r="C452" s="140"/>
      <c r="D452" s="140"/>
      <c r="E452" s="140"/>
      <c r="F452" s="140"/>
      <c r="G452" s="481"/>
      <c r="H452" s="83"/>
      <c r="I452" s="83"/>
      <c r="J452" s="83"/>
      <c r="K452" s="83"/>
      <c r="L452" s="83"/>
      <c r="M452" s="83"/>
      <c r="N452" s="83"/>
      <c r="O452" s="83"/>
      <c r="P452" s="83"/>
      <c r="Q452" s="83"/>
      <c r="R452" s="83"/>
      <c r="S452" s="83"/>
      <c r="T452" s="83"/>
      <c r="U452" s="83"/>
      <c r="V452" s="83"/>
      <c r="W452" s="83"/>
      <c r="X452" s="83"/>
      <c r="Y452" s="83"/>
      <c r="Z452" s="83"/>
    </row>
    <row r="453" ht="15.75" customHeight="1">
      <c r="A453" s="140"/>
      <c r="B453" s="140"/>
      <c r="C453" s="140"/>
      <c r="D453" s="140"/>
      <c r="E453" s="140"/>
      <c r="F453" s="140"/>
      <c r="G453" s="481"/>
      <c r="H453" s="83"/>
      <c r="I453" s="83"/>
      <c r="J453" s="83"/>
      <c r="K453" s="83"/>
      <c r="L453" s="83"/>
      <c r="M453" s="83"/>
      <c r="N453" s="83"/>
      <c r="O453" s="83"/>
      <c r="P453" s="83"/>
      <c r="Q453" s="83"/>
      <c r="R453" s="83"/>
      <c r="S453" s="83"/>
      <c r="T453" s="83"/>
      <c r="U453" s="83"/>
      <c r="V453" s="83"/>
      <c r="W453" s="83"/>
      <c r="X453" s="83"/>
      <c r="Y453" s="83"/>
      <c r="Z453" s="83"/>
    </row>
    <row r="454" ht="15.75" customHeight="1">
      <c r="A454" s="140"/>
      <c r="B454" s="140"/>
      <c r="C454" s="140"/>
      <c r="D454" s="140"/>
      <c r="E454" s="140"/>
      <c r="F454" s="140"/>
      <c r="G454" s="481"/>
      <c r="H454" s="83"/>
      <c r="I454" s="83"/>
      <c r="J454" s="83"/>
      <c r="K454" s="83"/>
      <c r="L454" s="83"/>
      <c r="M454" s="83"/>
      <c r="N454" s="83"/>
      <c r="O454" s="83"/>
      <c r="P454" s="83"/>
      <c r="Q454" s="83"/>
      <c r="R454" s="83"/>
      <c r="S454" s="83"/>
      <c r="T454" s="83"/>
      <c r="U454" s="83"/>
      <c r="V454" s="83"/>
      <c r="W454" s="83"/>
      <c r="X454" s="83"/>
      <c r="Y454" s="83"/>
      <c r="Z454" s="83"/>
    </row>
    <row r="455" ht="15.75" customHeight="1">
      <c r="A455" s="140"/>
      <c r="B455" s="140"/>
      <c r="C455" s="140"/>
      <c r="D455" s="140"/>
      <c r="E455" s="140"/>
      <c r="F455" s="140"/>
      <c r="G455" s="481"/>
      <c r="H455" s="83"/>
      <c r="I455" s="83"/>
      <c r="J455" s="83"/>
      <c r="K455" s="83"/>
      <c r="L455" s="83"/>
      <c r="M455" s="83"/>
      <c r="N455" s="83"/>
      <c r="O455" s="83"/>
      <c r="P455" s="83"/>
      <c r="Q455" s="83"/>
      <c r="R455" s="83"/>
      <c r="S455" s="83"/>
      <c r="T455" s="83"/>
      <c r="U455" s="83"/>
      <c r="V455" s="83"/>
      <c r="W455" s="83"/>
      <c r="X455" s="83"/>
      <c r="Y455" s="83"/>
      <c r="Z455" s="83"/>
    </row>
    <row r="456" ht="15.75" customHeight="1">
      <c r="A456" s="140"/>
      <c r="B456" s="140"/>
      <c r="C456" s="140"/>
      <c r="D456" s="140"/>
      <c r="E456" s="140"/>
      <c r="F456" s="140"/>
      <c r="G456" s="481"/>
      <c r="H456" s="83"/>
      <c r="I456" s="83"/>
      <c r="J456" s="83"/>
      <c r="K456" s="83"/>
      <c r="L456" s="83"/>
      <c r="M456" s="83"/>
      <c r="N456" s="83"/>
      <c r="O456" s="83"/>
      <c r="P456" s="83"/>
      <c r="Q456" s="83"/>
      <c r="R456" s="83"/>
      <c r="S456" s="83"/>
      <c r="T456" s="83"/>
      <c r="U456" s="83"/>
      <c r="V456" s="83"/>
      <c r="W456" s="83"/>
      <c r="X456" s="83"/>
      <c r="Y456" s="83"/>
      <c r="Z456" s="83"/>
    </row>
    <row r="457" ht="15.75" customHeight="1">
      <c r="A457" s="140"/>
      <c r="B457" s="140"/>
      <c r="C457" s="140"/>
      <c r="D457" s="140"/>
      <c r="E457" s="140"/>
      <c r="F457" s="140"/>
      <c r="G457" s="481"/>
      <c r="H457" s="83"/>
      <c r="I457" s="83"/>
      <c r="J457" s="83"/>
      <c r="K457" s="83"/>
      <c r="L457" s="83"/>
      <c r="M457" s="83"/>
      <c r="N457" s="83"/>
      <c r="O457" s="83"/>
      <c r="P457" s="83"/>
      <c r="Q457" s="83"/>
      <c r="R457" s="83"/>
      <c r="S457" s="83"/>
      <c r="T457" s="83"/>
      <c r="U457" s="83"/>
      <c r="V457" s="83"/>
      <c r="W457" s="83"/>
      <c r="X457" s="83"/>
      <c r="Y457" s="83"/>
      <c r="Z457" s="83"/>
    </row>
    <row r="458" ht="15.75" customHeight="1">
      <c r="A458" s="140"/>
      <c r="B458" s="140"/>
      <c r="C458" s="140"/>
      <c r="D458" s="140"/>
      <c r="E458" s="140"/>
      <c r="F458" s="140"/>
      <c r="G458" s="481"/>
      <c r="H458" s="83"/>
      <c r="I458" s="83"/>
      <c r="J458" s="83"/>
      <c r="K458" s="83"/>
      <c r="L458" s="83"/>
      <c r="M458" s="83"/>
      <c r="N458" s="83"/>
      <c r="O458" s="83"/>
      <c r="P458" s="83"/>
      <c r="Q458" s="83"/>
      <c r="R458" s="83"/>
      <c r="S458" s="83"/>
      <c r="T458" s="83"/>
      <c r="U458" s="83"/>
      <c r="V458" s="83"/>
      <c r="W458" s="83"/>
      <c r="X458" s="83"/>
      <c r="Y458" s="83"/>
      <c r="Z458" s="83"/>
    </row>
    <row r="459" ht="15.75" customHeight="1">
      <c r="A459" s="140"/>
      <c r="B459" s="140"/>
      <c r="C459" s="140"/>
      <c r="D459" s="140"/>
      <c r="E459" s="140"/>
      <c r="F459" s="140"/>
      <c r="G459" s="481"/>
      <c r="H459" s="83"/>
      <c r="I459" s="83"/>
      <c r="J459" s="83"/>
      <c r="K459" s="83"/>
      <c r="L459" s="83"/>
      <c r="M459" s="83"/>
      <c r="N459" s="83"/>
      <c r="O459" s="83"/>
      <c r="P459" s="83"/>
      <c r="Q459" s="83"/>
      <c r="R459" s="83"/>
      <c r="S459" s="83"/>
      <c r="T459" s="83"/>
      <c r="U459" s="83"/>
      <c r="V459" s="83"/>
      <c r="W459" s="83"/>
      <c r="X459" s="83"/>
      <c r="Y459" s="83"/>
      <c r="Z459" s="83"/>
    </row>
    <row r="460" ht="15.75" customHeight="1">
      <c r="A460" s="140"/>
      <c r="B460" s="140"/>
      <c r="C460" s="140"/>
      <c r="D460" s="140"/>
      <c r="E460" s="140"/>
      <c r="F460" s="140"/>
      <c r="G460" s="481"/>
      <c r="H460" s="83"/>
      <c r="I460" s="83"/>
      <c r="J460" s="83"/>
      <c r="K460" s="83"/>
      <c r="L460" s="83"/>
      <c r="M460" s="83"/>
      <c r="N460" s="83"/>
      <c r="O460" s="83"/>
      <c r="P460" s="83"/>
      <c r="Q460" s="83"/>
      <c r="R460" s="83"/>
      <c r="S460" s="83"/>
      <c r="T460" s="83"/>
      <c r="U460" s="83"/>
      <c r="V460" s="83"/>
      <c r="W460" s="83"/>
      <c r="X460" s="83"/>
      <c r="Y460" s="83"/>
      <c r="Z460" s="83"/>
    </row>
    <row r="461" ht="15.75" customHeight="1">
      <c r="A461" s="140"/>
      <c r="B461" s="140"/>
      <c r="C461" s="140"/>
      <c r="D461" s="140"/>
      <c r="E461" s="140"/>
      <c r="F461" s="140"/>
      <c r="G461" s="481"/>
      <c r="H461" s="83"/>
      <c r="I461" s="83"/>
      <c r="J461" s="83"/>
      <c r="K461" s="83"/>
      <c r="L461" s="83"/>
      <c r="M461" s="83"/>
      <c r="N461" s="83"/>
      <c r="O461" s="83"/>
      <c r="P461" s="83"/>
      <c r="Q461" s="83"/>
      <c r="R461" s="83"/>
      <c r="S461" s="83"/>
      <c r="T461" s="83"/>
      <c r="U461" s="83"/>
      <c r="V461" s="83"/>
      <c r="W461" s="83"/>
      <c r="X461" s="83"/>
      <c r="Y461" s="83"/>
      <c r="Z461" s="83"/>
    </row>
    <row r="462" ht="15.75" customHeight="1">
      <c r="A462" s="140"/>
      <c r="B462" s="140"/>
      <c r="C462" s="140"/>
      <c r="D462" s="140"/>
      <c r="E462" s="140"/>
      <c r="F462" s="140"/>
      <c r="G462" s="481"/>
      <c r="H462" s="83"/>
      <c r="I462" s="83"/>
      <c r="J462" s="83"/>
      <c r="K462" s="83"/>
      <c r="L462" s="83"/>
      <c r="M462" s="83"/>
      <c r="N462" s="83"/>
      <c r="O462" s="83"/>
      <c r="P462" s="83"/>
      <c r="Q462" s="83"/>
      <c r="R462" s="83"/>
      <c r="S462" s="83"/>
      <c r="T462" s="83"/>
      <c r="U462" s="83"/>
      <c r="V462" s="83"/>
      <c r="W462" s="83"/>
      <c r="X462" s="83"/>
      <c r="Y462" s="83"/>
      <c r="Z462" s="83"/>
    </row>
    <row r="463" ht="15.75" customHeight="1">
      <c r="A463" s="140"/>
      <c r="B463" s="140"/>
      <c r="C463" s="140"/>
      <c r="D463" s="140"/>
      <c r="E463" s="140"/>
      <c r="F463" s="140"/>
      <c r="G463" s="481"/>
      <c r="H463" s="83"/>
      <c r="I463" s="83"/>
      <c r="J463" s="83"/>
      <c r="K463" s="83"/>
      <c r="L463" s="83"/>
      <c r="M463" s="83"/>
      <c r="N463" s="83"/>
      <c r="O463" s="83"/>
      <c r="P463" s="83"/>
      <c r="Q463" s="83"/>
      <c r="R463" s="83"/>
      <c r="S463" s="83"/>
      <c r="T463" s="83"/>
      <c r="U463" s="83"/>
      <c r="V463" s="83"/>
      <c r="W463" s="83"/>
      <c r="X463" s="83"/>
      <c r="Y463" s="83"/>
      <c r="Z463" s="83"/>
    </row>
    <row r="464" ht="15.75" customHeight="1">
      <c r="A464" s="140"/>
      <c r="B464" s="140"/>
      <c r="C464" s="140"/>
      <c r="D464" s="140"/>
      <c r="E464" s="140"/>
      <c r="F464" s="140"/>
      <c r="G464" s="481"/>
      <c r="H464" s="83"/>
      <c r="I464" s="83"/>
      <c r="J464" s="83"/>
      <c r="K464" s="83"/>
      <c r="L464" s="83"/>
      <c r="M464" s="83"/>
      <c r="N464" s="83"/>
      <c r="O464" s="83"/>
      <c r="P464" s="83"/>
      <c r="Q464" s="83"/>
      <c r="R464" s="83"/>
      <c r="S464" s="83"/>
      <c r="T464" s="83"/>
      <c r="U464" s="83"/>
      <c r="V464" s="83"/>
      <c r="W464" s="83"/>
      <c r="X464" s="83"/>
      <c r="Y464" s="83"/>
      <c r="Z464" s="83"/>
    </row>
    <row r="465" ht="15.75" customHeight="1">
      <c r="A465" s="140"/>
      <c r="B465" s="140"/>
      <c r="C465" s="140"/>
      <c r="D465" s="140"/>
      <c r="E465" s="140"/>
      <c r="F465" s="140"/>
      <c r="G465" s="481"/>
      <c r="H465" s="83"/>
      <c r="I465" s="83"/>
      <c r="J465" s="83"/>
      <c r="K465" s="83"/>
      <c r="L465" s="83"/>
      <c r="M465" s="83"/>
      <c r="N465" s="83"/>
      <c r="O465" s="83"/>
      <c r="P465" s="83"/>
      <c r="Q465" s="83"/>
      <c r="R465" s="83"/>
      <c r="S465" s="83"/>
      <c r="T465" s="83"/>
      <c r="U465" s="83"/>
      <c r="V465" s="83"/>
      <c r="W465" s="83"/>
      <c r="X465" s="83"/>
      <c r="Y465" s="83"/>
      <c r="Z465" s="83"/>
    </row>
    <row r="466" ht="15.75" customHeight="1">
      <c r="A466" s="140"/>
      <c r="B466" s="140"/>
      <c r="C466" s="140"/>
      <c r="D466" s="140"/>
      <c r="E466" s="140"/>
      <c r="F466" s="140"/>
      <c r="G466" s="481"/>
      <c r="H466" s="83"/>
      <c r="I466" s="83"/>
      <c r="J466" s="83"/>
      <c r="K466" s="83"/>
      <c r="L466" s="83"/>
      <c r="M466" s="83"/>
      <c r="N466" s="83"/>
      <c r="O466" s="83"/>
      <c r="P466" s="83"/>
      <c r="Q466" s="83"/>
      <c r="R466" s="83"/>
      <c r="S466" s="83"/>
      <c r="T466" s="83"/>
      <c r="U466" s="83"/>
      <c r="V466" s="83"/>
      <c r="W466" s="83"/>
      <c r="X466" s="83"/>
      <c r="Y466" s="83"/>
      <c r="Z466" s="83"/>
    </row>
    <row r="467" ht="15.75" customHeight="1">
      <c r="A467" s="140"/>
      <c r="B467" s="140"/>
      <c r="C467" s="140"/>
      <c r="D467" s="140"/>
      <c r="E467" s="140"/>
      <c r="F467" s="140"/>
      <c r="G467" s="481"/>
      <c r="H467" s="83"/>
      <c r="I467" s="83"/>
      <c r="J467" s="83"/>
      <c r="K467" s="83"/>
      <c r="L467" s="83"/>
      <c r="M467" s="83"/>
      <c r="N467" s="83"/>
      <c r="O467" s="83"/>
      <c r="P467" s="83"/>
      <c r="Q467" s="83"/>
      <c r="R467" s="83"/>
      <c r="S467" s="83"/>
      <c r="T467" s="83"/>
      <c r="U467" s="83"/>
      <c r="V467" s="83"/>
      <c r="W467" s="83"/>
      <c r="X467" s="83"/>
      <c r="Y467" s="83"/>
      <c r="Z467" s="83"/>
    </row>
    <row r="468" ht="15.75" customHeight="1">
      <c r="A468" s="140"/>
      <c r="B468" s="140"/>
      <c r="C468" s="140"/>
      <c r="D468" s="140"/>
      <c r="E468" s="140"/>
      <c r="F468" s="140"/>
      <c r="G468" s="481"/>
      <c r="H468" s="83"/>
      <c r="I468" s="83"/>
      <c r="J468" s="83"/>
      <c r="K468" s="83"/>
      <c r="L468" s="83"/>
      <c r="M468" s="83"/>
      <c r="N468" s="83"/>
      <c r="O468" s="83"/>
      <c r="P468" s="83"/>
      <c r="Q468" s="83"/>
      <c r="R468" s="83"/>
      <c r="S468" s="83"/>
      <c r="T468" s="83"/>
      <c r="U468" s="83"/>
      <c r="V468" s="83"/>
      <c r="W468" s="83"/>
      <c r="X468" s="83"/>
      <c r="Y468" s="83"/>
      <c r="Z468" s="83"/>
    </row>
    <row r="469" ht="15.75" customHeight="1">
      <c r="A469" s="140"/>
      <c r="B469" s="140"/>
      <c r="C469" s="140"/>
      <c r="D469" s="140"/>
      <c r="E469" s="140"/>
      <c r="F469" s="140"/>
      <c r="G469" s="481"/>
      <c r="H469" s="83"/>
      <c r="I469" s="83"/>
      <c r="J469" s="83"/>
      <c r="K469" s="83"/>
      <c r="L469" s="83"/>
      <c r="M469" s="83"/>
      <c r="N469" s="83"/>
      <c r="O469" s="83"/>
      <c r="P469" s="83"/>
      <c r="Q469" s="83"/>
      <c r="R469" s="83"/>
      <c r="S469" s="83"/>
      <c r="T469" s="83"/>
      <c r="U469" s="83"/>
      <c r="V469" s="83"/>
      <c r="W469" s="83"/>
      <c r="X469" s="83"/>
      <c r="Y469" s="83"/>
      <c r="Z469" s="83"/>
    </row>
    <row r="470" ht="15.75" customHeight="1">
      <c r="A470" s="140"/>
      <c r="B470" s="140"/>
      <c r="C470" s="140"/>
      <c r="D470" s="140"/>
      <c r="E470" s="140"/>
      <c r="F470" s="140"/>
      <c r="G470" s="481"/>
      <c r="H470" s="83"/>
      <c r="I470" s="83"/>
      <c r="J470" s="83"/>
      <c r="K470" s="83"/>
      <c r="L470" s="83"/>
      <c r="M470" s="83"/>
      <c r="N470" s="83"/>
      <c r="O470" s="83"/>
      <c r="P470" s="83"/>
      <c r="Q470" s="83"/>
      <c r="R470" s="83"/>
      <c r="S470" s="83"/>
      <c r="T470" s="83"/>
      <c r="U470" s="83"/>
      <c r="V470" s="83"/>
      <c r="W470" s="83"/>
      <c r="X470" s="83"/>
      <c r="Y470" s="83"/>
      <c r="Z470" s="83"/>
    </row>
    <row r="471" ht="15.75" customHeight="1">
      <c r="A471" s="140"/>
      <c r="B471" s="140"/>
      <c r="C471" s="140"/>
      <c r="D471" s="140"/>
      <c r="E471" s="140"/>
      <c r="F471" s="140"/>
      <c r="G471" s="481"/>
      <c r="H471" s="83"/>
      <c r="I471" s="83"/>
      <c r="J471" s="83"/>
      <c r="K471" s="83"/>
      <c r="L471" s="83"/>
      <c r="M471" s="83"/>
      <c r="N471" s="83"/>
      <c r="O471" s="83"/>
      <c r="P471" s="83"/>
      <c r="Q471" s="83"/>
      <c r="R471" s="83"/>
      <c r="S471" s="83"/>
      <c r="T471" s="83"/>
      <c r="U471" s="83"/>
      <c r="V471" s="83"/>
      <c r="W471" s="83"/>
      <c r="X471" s="83"/>
      <c r="Y471" s="83"/>
      <c r="Z471" s="83"/>
    </row>
    <row r="472" ht="15.75" customHeight="1">
      <c r="A472" s="140"/>
      <c r="B472" s="140"/>
      <c r="C472" s="140"/>
      <c r="D472" s="140"/>
      <c r="E472" s="140"/>
      <c r="F472" s="140"/>
      <c r="G472" s="481"/>
      <c r="H472" s="83"/>
      <c r="I472" s="83"/>
      <c r="J472" s="83"/>
      <c r="K472" s="83"/>
      <c r="L472" s="83"/>
      <c r="M472" s="83"/>
      <c r="N472" s="83"/>
      <c r="O472" s="83"/>
      <c r="P472" s="83"/>
      <c r="Q472" s="83"/>
      <c r="R472" s="83"/>
      <c r="S472" s="83"/>
      <c r="T472" s="83"/>
      <c r="U472" s="83"/>
      <c r="V472" s="83"/>
      <c r="W472" s="83"/>
      <c r="X472" s="83"/>
      <c r="Y472" s="83"/>
      <c r="Z472" s="83"/>
    </row>
    <row r="473" ht="15.75" customHeight="1">
      <c r="A473" s="140"/>
      <c r="B473" s="140"/>
      <c r="C473" s="140"/>
      <c r="D473" s="140"/>
      <c r="E473" s="140"/>
      <c r="F473" s="140"/>
      <c r="G473" s="481"/>
      <c r="H473" s="83"/>
      <c r="I473" s="83"/>
      <c r="J473" s="83"/>
      <c r="K473" s="83"/>
      <c r="L473" s="83"/>
      <c r="M473" s="83"/>
      <c r="N473" s="83"/>
      <c r="O473" s="83"/>
      <c r="P473" s="83"/>
      <c r="Q473" s="83"/>
      <c r="R473" s="83"/>
      <c r="S473" s="83"/>
      <c r="T473" s="83"/>
      <c r="U473" s="83"/>
      <c r="V473" s="83"/>
      <c r="W473" s="83"/>
      <c r="X473" s="83"/>
      <c r="Y473" s="83"/>
      <c r="Z473" s="83"/>
    </row>
    <row r="474" ht="15.75" customHeight="1">
      <c r="A474" s="140"/>
      <c r="B474" s="140"/>
      <c r="C474" s="140"/>
      <c r="D474" s="140"/>
      <c r="E474" s="140"/>
      <c r="F474" s="140"/>
      <c r="G474" s="481"/>
      <c r="H474" s="83"/>
      <c r="I474" s="83"/>
      <c r="J474" s="83"/>
      <c r="K474" s="83"/>
      <c r="L474" s="83"/>
      <c r="M474" s="83"/>
      <c r="N474" s="83"/>
      <c r="O474" s="83"/>
      <c r="P474" s="83"/>
      <c r="Q474" s="83"/>
      <c r="R474" s="83"/>
      <c r="S474" s="83"/>
      <c r="T474" s="83"/>
      <c r="U474" s="83"/>
      <c r="V474" s="83"/>
      <c r="W474" s="83"/>
      <c r="X474" s="83"/>
      <c r="Y474" s="83"/>
      <c r="Z474" s="83"/>
    </row>
    <row r="475" ht="15.75" customHeight="1">
      <c r="A475" s="140"/>
      <c r="B475" s="140"/>
      <c r="C475" s="140"/>
      <c r="D475" s="140"/>
      <c r="E475" s="140"/>
      <c r="F475" s="140"/>
      <c r="G475" s="481"/>
      <c r="H475" s="83"/>
      <c r="I475" s="83"/>
      <c r="J475" s="83"/>
      <c r="K475" s="83"/>
      <c r="L475" s="83"/>
      <c r="M475" s="83"/>
      <c r="N475" s="83"/>
      <c r="O475" s="83"/>
      <c r="P475" s="83"/>
      <c r="Q475" s="83"/>
      <c r="R475" s="83"/>
      <c r="S475" s="83"/>
      <c r="T475" s="83"/>
      <c r="U475" s="83"/>
      <c r="V475" s="83"/>
      <c r="W475" s="83"/>
      <c r="X475" s="83"/>
      <c r="Y475" s="83"/>
      <c r="Z475" s="83"/>
    </row>
    <row r="476" ht="15.75" customHeight="1">
      <c r="A476" s="140"/>
      <c r="B476" s="140"/>
      <c r="C476" s="140"/>
      <c r="D476" s="140"/>
      <c r="E476" s="140"/>
      <c r="F476" s="140"/>
      <c r="G476" s="481"/>
      <c r="H476" s="83"/>
      <c r="I476" s="83"/>
      <c r="J476" s="83"/>
      <c r="K476" s="83"/>
      <c r="L476" s="83"/>
      <c r="M476" s="83"/>
      <c r="N476" s="83"/>
      <c r="O476" s="83"/>
      <c r="P476" s="83"/>
      <c r="Q476" s="83"/>
      <c r="R476" s="83"/>
      <c r="S476" s="83"/>
      <c r="T476" s="83"/>
      <c r="U476" s="83"/>
      <c r="V476" s="83"/>
      <c r="W476" s="83"/>
      <c r="X476" s="83"/>
      <c r="Y476" s="83"/>
      <c r="Z476" s="83"/>
    </row>
    <row r="477" ht="15.75" customHeight="1">
      <c r="A477" s="140"/>
      <c r="B477" s="140"/>
      <c r="C477" s="140"/>
      <c r="D477" s="140"/>
      <c r="E477" s="140"/>
      <c r="F477" s="140"/>
      <c r="G477" s="481"/>
      <c r="H477" s="83"/>
      <c r="I477" s="83"/>
      <c r="J477" s="83"/>
      <c r="K477" s="83"/>
      <c r="L477" s="83"/>
      <c r="M477" s="83"/>
      <c r="N477" s="83"/>
      <c r="O477" s="83"/>
      <c r="P477" s="83"/>
      <c r="Q477" s="83"/>
      <c r="R477" s="83"/>
      <c r="S477" s="83"/>
      <c r="T477" s="83"/>
      <c r="U477" s="83"/>
      <c r="V477" s="83"/>
      <c r="W477" s="83"/>
      <c r="X477" s="83"/>
      <c r="Y477" s="83"/>
      <c r="Z477" s="83"/>
    </row>
    <row r="478" ht="15.75" customHeight="1">
      <c r="A478" s="140"/>
      <c r="B478" s="140"/>
      <c r="C478" s="140"/>
      <c r="D478" s="140"/>
      <c r="E478" s="140"/>
      <c r="F478" s="140"/>
      <c r="G478" s="481"/>
      <c r="H478" s="83"/>
      <c r="I478" s="83"/>
      <c r="J478" s="83"/>
      <c r="K478" s="83"/>
      <c r="L478" s="83"/>
      <c r="M478" s="83"/>
      <c r="N478" s="83"/>
      <c r="O478" s="83"/>
      <c r="P478" s="83"/>
      <c r="Q478" s="83"/>
      <c r="R478" s="83"/>
      <c r="S478" s="83"/>
      <c r="T478" s="83"/>
      <c r="U478" s="83"/>
      <c r="V478" s="83"/>
      <c r="W478" s="83"/>
      <c r="X478" s="83"/>
      <c r="Y478" s="83"/>
      <c r="Z478" s="83"/>
    </row>
    <row r="479" ht="15.75" customHeight="1">
      <c r="A479" s="140"/>
      <c r="B479" s="140"/>
      <c r="C479" s="140"/>
      <c r="D479" s="140"/>
      <c r="E479" s="140"/>
      <c r="F479" s="140"/>
      <c r="G479" s="481"/>
      <c r="H479" s="83"/>
      <c r="I479" s="83"/>
      <c r="J479" s="83"/>
      <c r="K479" s="83"/>
      <c r="L479" s="83"/>
      <c r="M479" s="83"/>
      <c r="N479" s="83"/>
      <c r="O479" s="83"/>
      <c r="P479" s="83"/>
      <c r="Q479" s="83"/>
      <c r="R479" s="83"/>
      <c r="S479" s="83"/>
      <c r="T479" s="83"/>
      <c r="U479" s="83"/>
      <c r="V479" s="83"/>
      <c r="W479" s="83"/>
      <c r="X479" s="83"/>
      <c r="Y479" s="83"/>
      <c r="Z479" s="83"/>
    </row>
    <row r="480" ht="15.75" customHeight="1">
      <c r="A480" s="140"/>
      <c r="B480" s="140"/>
      <c r="C480" s="140"/>
      <c r="D480" s="140"/>
      <c r="E480" s="140"/>
      <c r="F480" s="140"/>
      <c r="G480" s="481"/>
      <c r="H480" s="83"/>
      <c r="I480" s="83"/>
      <c r="J480" s="83"/>
      <c r="K480" s="83"/>
      <c r="L480" s="83"/>
      <c r="M480" s="83"/>
      <c r="N480" s="83"/>
      <c r="O480" s="83"/>
      <c r="P480" s="83"/>
      <c r="Q480" s="83"/>
      <c r="R480" s="83"/>
      <c r="S480" s="83"/>
      <c r="T480" s="83"/>
      <c r="U480" s="83"/>
      <c r="V480" s="83"/>
      <c r="W480" s="83"/>
      <c r="X480" s="83"/>
      <c r="Y480" s="83"/>
      <c r="Z480" s="83"/>
    </row>
    <row r="481" ht="15.75" customHeight="1">
      <c r="A481" s="140"/>
      <c r="B481" s="140"/>
      <c r="C481" s="140"/>
      <c r="D481" s="140"/>
      <c r="E481" s="140"/>
      <c r="F481" s="140"/>
      <c r="G481" s="481"/>
      <c r="H481" s="83"/>
      <c r="I481" s="83"/>
      <c r="J481" s="83"/>
      <c r="K481" s="83"/>
      <c r="L481" s="83"/>
      <c r="M481" s="83"/>
      <c r="N481" s="83"/>
      <c r="O481" s="83"/>
      <c r="P481" s="83"/>
      <c r="Q481" s="83"/>
      <c r="R481" s="83"/>
      <c r="S481" s="83"/>
      <c r="T481" s="83"/>
      <c r="U481" s="83"/>
      <c r="V481" s="83"/>
      <c r="W481" s="83"/>
      <c r="X481" s="83"/>
      <c r="Y481" s="83"/>
      <c r="Z481" s="83"/>
    </row>
    <row r="482" ht="15.75" customHeight="1">
      <c r="A482" s="140"/>
      <c r="B482" s="140"/>
      <c r="C482" s="140"/>
      <c r="D482" s="140"/>
      <c r="E482" s="140"/>
      <c r="F482" s="140"/>
      <c r="G482" s="481"/>
      <c r="H482" s="83"/>
      <c r="I482" s="83"/>
      <c r="J482" s="83"/>
      <c r="K482" s="83"/>
      <c r="L482" s="83"/>
      <c r="M482" s="83"/>
      <c r="N482" s="83"/>
      <c r="O482" s="83"/>
      <c r="P482" s="83"/>
      <c r="Q482" s="83"/>
      <c r="R482" s="83"/>
      <c r="S482" s="83"/>
      <c r="T482" s="83"/>
      <c r="U482" s="83"/>
      <c r="V482" s="83"/>
      <c r="W482" s="83"/>
      <c r="X482" s="83"/>
      <c r="Y482" s="83"/>
      <c r="Z482" s="83"/>
    </row>
    <row r="483" ht="15.75" customHeight="1">
      <c r="A483" s="140"/>
      <c r="B483" s="140"/>
      <c r="C483" s="140"/>
      <c r="D483" s="140"/>
      <c r="E483" s="140"/>
      <c r="F483" s="140"/>
      <c r="G483" s="481"/>
      <c r="H483" s="83"/>
      <c r="I483" s="83"/>
      <c r="J483" s="83"/>
      <c r="K483" s="83"/>
      <c r="L483" s="83"/>
      <c r="M483" s="83"/>
      <c r="N483" s="83"/>
      <c r="O483" s="83"/>
      <c r="P483" s="83"/>
      <c r="Q483" s="83"/>
      <c r="R483" s="83"/>
      <c r="S483" s="83"/>
      <c r="T483" s="83"/>
      <c r="U483" s="83"/>
      <c r="V483" s="83"/>
      <c r="W483" s="83"/>
      <c r="X483" s="83"/>
      <c r="Y483" s="83"/>
      <c r="Z483" s="83"/>
    </row>
    <row r="484" ht="15.75" customHeight="1">
      <c r="A484" s="140"/>
      <c r="B484" s="140"/>
      <c r="C484" s="140"/>
      <c r="D484" s="140"/>
      <c r="E484" s="140"/>
      <c r="F484" s="140"/>
      <c r="G484" s="481"/>
      <c r="H484" s="83"/>
      <c r="I484" s="83"/>
      <c r="J484" s="83"/>
      <c r="K484" s="83"/>
      <c r="L484" s="83"/>
      <c r="M484" s="83"/>
      <c r="N484" s="83"/>
      <c r="O484" s="83"/>
      <c r="P484" s="83"/>
      <c r="Q484" s="83"/>
      <c r="R484" s="83"/>
      <c r="S484" s="83"/>
      <c r="T484" s="83"/>
      <c r="U484" s="83"/>
      <c r="V484" s="83"/>
      <c r="W484" s="83"/>
      <c r="X484" s="83"/>
      <c r="Y484" s="83"/>
      <c r="Z484" s="83"/>
    </row>
    <row r="485" ht="15.75" customHeight="1">
      <c r="A485" s="140"/>
      <c r="B485" s="140"/>
      <c r="C485" s="140"/>
      <c r="D485" s="140"/>
      <c r="E485" s="140"/>
      <c r="F485" s="140"/>
      <c r="G485" s="481"/>
      <c r="H485" s="83"/>
      <c r="I485" s="83"/>
      <c r="J485" s="83"/>
      <c r="K485" s="83"/>
      <c r="L485" s="83"/>
      <c r="M485" s="83"/>
      <c r="N485" s="83"/>
      <c r="O485" s="83"/>
      <c r="P485" s="83"/>
      <c r="Q485" s="83"/>
      <c r="R485" s="83"/>
      <c r="S485" s="83"/>
      <c r="T485" s="83"/>
      <c r="U485" s="83"/>
      <c r="V485" s="83"/>
      <c r="W485" s="83"/>
      <c r="X485" s="83"/>
      <c r="Y485" s="83"/>
      <c r="Z485" s="83"/>
    </row>
    <row r="486" ht="15.75" customHeight="1">
      <c r="A486" s="140"/>
      <c r="B486" s="140"/>
      <c r="C486" s="140"/>
      <c r="D486" s="140"/>
      <c r="E486" s="140"/>
      <c r="F486" s="140"/>
      <c r="G486" s="481"/>
      <c r="H486" s="83"/>
      <c r="I486" s="83"/>
      <c r="J486" s="83"/>
      <c r="K486" s="83"/>
      <c r="L486" s="83"/>
      <c r="M486" s="83"/>
      <c r="N486" s="83"/>
      <c r="O486" s="83"/>
      <c r="P486" s="83"/>
      <c r="Q486" s="83"/>
      <c r="R486" s="83"/>
      <c r="S486" s="83"/>
      <c r="T486" s="83"/>
      <c r="U486" s="83"/>
      <c r="V486" s="83"/>
      <c r="W486" s="83"/>
      <c r="X486" s="83"/>
      <c r="Y486" s="83"/>
      <c r="Z486" s="83"/>
    </row>
    <row r="487" ht="15.75" customHeight="1">
      <c r="A487" s="140"/>
      <c r="B487" s="140"/>
      <c r="C487" s="140"/>
      <c r="D487" s="140"/>
      <c r="E487" s="140"/>
      <c r="F487" s="140"/>
      <c r="G487" s="481"/>
      <c r="H487" s="83"/>
      <c r="I487" s="83"/>
      <c r="J487" s="83"/>
      <c r="K487" s="83"/>
      <c r="L487" s="83"/>
      <c r="M487" s="83"/>
      <c r="N487" s="83"/>
      <c r="O487" s="83"/>
      <c r="P487" s="83"/>
      <c r="Q487" s="83"/>
      <c r="R487" s="83"/>
      <c r="S487" s="83"/>
      <c r="T487" s="83"/>
      <c r="U487" s="83"/>
      <c r="V487" s="83"/>
      <c r="W487" s="83"/>
      <c r="X487" s="83"/>
      <c r="Y487" s="83"/>
      <c r="Z487" s="83"/>
    </row>
    <row r="488" ht="15.75" customHeight="1">
      <c r="A488" s="140"/>
      <c r="B488" s="140"/>
      <c r="C488" s="140"/>
      <c r="D488" s="140"/>
      <c r="E488" s="140"/>
      <c r="F488" s="140"/>
      <c r="G488" s="481"/>
      <c r="H488" s="83"/>
      <c r="I488" s="83"/>
      <c r="J488" s="83"/>
      <c r="K488" s="83"/>
      <c r="L488" s="83"/>
      <c r="M488" s="83"/>
      <c r="N488" s="83"/>
      <c r="O488" s="83"/>
      <c r="P488" s="83"/>
      <c r="Q488" s="83"/>
      <c r="R488" s="83"/>
      <c r="S488" s="83"/>
      <c r="T488" s="83"/>
      <c r="U488" s="83"/>
      <c r="V488" s="83"/>
      <c r="W488" s="83"/>
      <c r="X488" s="83"/>
      <c r="Y488" s="83"/>
      <c r="Z488" s="83"/>
    </row>
    <row r="489" ht="15.75" customHeight="1">
      <c r="A489" s="140"/>
      <c r="B489" s="140"/>
      <c r="C489" s="140"/>
      <c r="D489" s="140"/>
      <c r="E489" s="140"/>
      <c r="F489" s="140"/>
      <c r="G489" s="481"/>
      <c r="H489" s="83"/>
      <c r="I489" s="83"/>
      <c r="J489" s="83"/>
      <c r="K489" s="83"/>
      <c r="L489" s="83"/>
      <c r="M489" s="83"/>
      <c r="N489" s="83"/>
      <c r="O489" s="83"/>
      <c r="P489" s="83"/>
      <c r="Q489" s="83"/>
      <c r="R489" s="83"/>
      <c r="S489" s="83"/>
      <c r="T489" s="83"/>
      <c r="U489" s="83"/>
      <c r="V489" s="83"/>
      <c r="W489" s="83"/>
      <c r="X489" s="83"/>
      <c r="Y489" s="83"/>
      <c r="Z489" s="83"/>
    </row>
    <row r="490" ht="15.75" customHeight="1">
      <c r="A490" s="140"/>
      <c r="B490" s="140"/>
      <c r="C490" s="140"/>
      <c r="D490" s="140"/>
      <c r="E490" s="140"/>
      <c r="F490" s="140"/>
      <c r="G490" s="481"/>
      <c r="H490" s="83"/>
      <c r="I490" s="83"/>
      <c r="J490" s="83"/>
      <c r="K490" s="83"/>
      <c r="L490" s="83"/>
      <c r="M490" s="83"/>
      <c r="N490" s="83"/>
      <c r="O490" s="83"/>
      <c r="P490" s="83"/>
      <c r="Q490" s="83"/>
      <c r="R490" s="83"/>
      <c r="S490" s="83"/>
      <c r="T490" s="83"/>
      <c r="U490" s="83"/>
      <c r="V490" s="83"/>
      <c r="W490" s="83"/>
      <c r="X490" s="83"/>
      <c r="Y490" s="83"/>
      <c r="Z490" s="83"/>
    </row>
    <row r="491" ht="15.75" customHeight="1">
      <c r="A491" s="140"/>
      <c r="B491" s="140"/>
      <c r="C491" s="140"/>
      <c r="D491" s="140"/>
      <c r="E491" s="140"/>
      <c r="F491" s="140"/>
      <c r="G491" s="481"/>
      <c r="H491" s="83"/>
      <c r="I491" s="83"/>
      <c r="J491" s="83"/>
      <c r="K491" s="83"/>
      <c r="L491" s="83"/>
      <c r="M491" s="83"/>
      <c r="N491" s="83"/>
      <c r="O491" s="83"/>
      <c r="P491" s="83"/>
      <c r="Q491" s="83"/>
      <c r="R491" s="83"/>
      <c r="S491" s="83"/>
      <c r="T491" s="83"/>
      <c r="U491" s="83"/>
      <c r="V491" s="83"/>
      <c r="W491" s="83"/>
      <c r="X491" s="83"/>
      <c r="Y491" s="83"/>
      <c r="Z491" s="83"/>
    </row>
    <row r="492" ht="15.75" customHeight="1">
      <c r="A492" s="140"/>
      <c r="B492" s="140"/>
      <c r="C492" s="140"/>
      <c r="D492" s="140"/>
      <c r="E492" s="140"/>
      <c r="F492" s="140"/>
      <c r="G492" s="481"/>
      <c r="H492" s="83"/>
      <c r="I492" s="83"/>
      <c r="J492" s="83"/>
      <c r="K492" s="83"/>
      <c r="L492" s="83"/>
      <c r="M492" s="83"/>
      <c r="N492" s="83"/>
      <c r="O492" s="83"/>
      <c r="P492" s="83"/>
      <c r="Q492" s="83"/>
      <c r="R492" s="83"/>
      <c r="S492" s="83"/>
      <c r="T492" s="83"/>
      <c r="U492" s="83"/>
      <c r="V492" s="83"/>
      <c r="W492" s="83"/>
      <c r="X492" s="83"/>
      <c r="Y492" s="83"/>
      <c r="Z492" s="83"/>
    </row>
    <row r="493" ht="15.75" customHeight="1">
      <c r="A493" s="140"/>
      <c r="B493" s="140"/>
      <c r="C493" s="140"/>
      <c r="D493" s="140"/>
      <c r="E493" s="140"/>
      <c r="F493" s="140"/>
      <c r="G493" s="481"/>
      <c r="H493" s="83"/>
      <c r="I493" s="83"/>
      <c r="J493" s="83"/>
      <c r="K493" s="83"/>
      <c r="L493" s="83"/>
      <c r="M493" s="83"/>
      <c r="N493" s="83"/>
      <c r="O493" s="83"/>
      <c r="P493" s="83"/>
      <c r="Q493" s="83"/>
      <c r="R493" s="83"/>
      <c r="S493" s="83"/>
      <c r="T493" s="83"/>
      <c r="U493" s="83"/>
      <c r="V493" s="83"/>
      <c r="W493" s="83"/>
      <c r="X493" s="83"/>
      <c r="Y493" s="83"/>
      <c r="Z493" s="83"/>
    </row>
    <row r="494" ht="15.75" customHeight="1">
      <c r="A494" s="140"/>
      <c r="B494" s="140"/>
      <c r="C494" s="140"/>
      <c r="D494" s="140"/>
      <c r="E494" s="140"/>
      <c r="F494" s="140"/>
      <c r="G494" s="481"/>
      <c r="H494" s="83"/>
      <c r="I494" s="83"/>
      <c r="J494" s="83"/>
      <c r="K494" s="83"/>
      <c r="L494" s="83"/>
      <c r="M494" s="83"/>
      <c r="N494" s="83"/>
      <c r="O494" s="83"/>
      <c r="P494" s="83"/>
      <c r="Q494" s="83"/>
      <c r="R494" s="83"/>
      <c r="S494" s="83"/>
      <c r="T494" s="83"/>
      <c r="U494" s="83"/>
      <c r="V494" s="83"/>
      <c r="W494" s="83"/>
      <c r="X494" s="83"/>
      <c r="Y494" s="83"/>
      <c r="Z494" s="83"/>
    </row>
    <row r="495" ht="15.75" customHeight="1">
      <c r="A495" s="140"/>
      <c r="B495" s="140"/>
      <c r="C495" s="140"/>
      <c r="D495" s="140"/>
      <c r="E495" s="140"/>
      <c r="F495" s="140"/>
      <c r="G495" s="481"/>
      <c r="H495" s="83"/>
      <c r="I495" s="83"/>
      <c r="J495" s="83"/>
      <c r="K495" s="83"/>
      <c r="L495" s="83"/>
      <c r="M495" s="83"/>
      <c r="N495" s="83"/>
      <c r="O495" s="83"/>
      <c r="P495" s="83"/>
      <c r="Q495" s="83"/>
      <c r="R495" s="83"/>
      <c r="S495" s="83"/>
      <c r="T495" s="83"/>
      <c r="U495" s="83"/>
      <c r="V495" s="83"/>
      <c r="W495" s="83"/>
      <c r="X495" s="83"/>
      <c r="Y495" s="83"/>
      <c r="Z495" s="83"/>
    </row>
    <row r="496" ht="15.75" customHeight="1">
      <c r="A496" s="140"/>
      <c r="B496" s="140"/>
      <c r="C496" s="140"/>
      <c r="D496" s="140"/>
      <c r="E496" s="140"/>
      <c r="F496" s="140"/>
      <c r="G496" s="481"/>
      <c r="H496" s="83"/>
      <c r="I496" s="83"/>
      <c r="J496" s="83"/>
      <c r="K496" s="83"/>
      <c r="L496" s="83"/>
      <c r="M496" s="83"/>
      <c r="N496" s="83"/>
      <c r="O496" s="83"/>
      <c r="P496" s="83"/>
      <c r="Q496" s="83"/>
      <c r="R496" s="83"/>
      <c r="S496" s="83"/>
      <c r="T496" s="83"/>
      <c r="U496" s="83"/>
      <c r="V496" s="83"/>
      <c r="W496" s="83"/>
      <c r="X496" s="83"/>
      <c r="Y496" s="83"/>
      <c r="Z496" s="83"/>
    </row>
    <row r="497" ht="15.75" customHeight="1">
      <c r="A497" s="140"/>
      <c r="B497" s="140"/>
      <c r="C497" s="140"/>
      <c r="D497" s="140"/>
      <c r="E497" s="140"/>
      <c r="F497" s="140"/>
      <c r="G497" s="481"/>
      <c r="H497" s="83"/>
      <c r="I497" s="83"/>
      <c r="J497" s="83"/>
      <c r="K497" s="83"/>
      <c r="L497" s="83"/>
      <c r="M497" s="83"/>
      <c r="N497" s="83"/>
      <c r="O497" s="83"/>
      <c r="P497" s="83"/>
      <c r="Q497" s="83"/>
      <c r="R497" s="83"/>
      <c r="S497" s="83"/>
      <c r="T497" s="83"/>
      <c r="U497" s="83"/>
      <c r="V497" s="83"/>
      <c r="W497" s="83"/>
      <c r="X497" s="83"/>
      <c r="Y497" s="83"/>
      <c r="Z497" s="83"/>
    </row>
    <row r="498" ht="15.75" customHeight="1">
      <c r="A498" s="140"/>
      <c r="B498" s="140"/>
      <c r="C498" s="140"/>
      <c r="D498" s="140"/>
      <c r="E498" s="140"/>
      <c r="F498" s="140"/>
      <c r="G498" s="481"/>
      <c r="H498" s="83"/>
      <c r="I498" s="83"/>
      <c r="J498" s="83"/>
      <c r="K498" s="83"/>
      <c r="L498" s="83"/>
      <c r="M498" s="83"/>
      <c r="N498" s="83"/>
      <c r="O498" s="83"/>
      <c r="P498" s="83"/>
      <c r="Q498" s="83"/>
      <c r="R498" s="83"/>
      <c r="S498" s="83"/>
      <c r="T498" s="83"/>
      <c r="U498" s="83"/>
      <c r="V498" s="83"/>
      <c r="W498" s="83"/>
      <c r="X498" s="83"/>
      <c r="Y498" s="83"/>
      <c r="Z498" s="83"/>
    </row>
    <row r="499" ht="15.75" customHeight="1">
      <c r="A499" s="140"/>
      <c r="B499" s="140"/>
      <c r="C499" s="140"/>
      <c r="D499" s="140"/>
      <c r="E499" s="140"/>
      <c r="F499" s="140"/>
      <c r="G499" s="481"/>
      <c r="H499" s="83"/>
      <c r="I499" s="83"/>
      <c r="J499" s="83"/>
      <c r="K499" s="83"/>
      <c r="L499" s="83"/>
      <c r="M499" s="83"/>
      <c r="N499" s="83"/>
      <c r="O499" s="83"/>
      <c r="P499" s="83"/>
      <c r="Q499" s="83"/>
      <c r="R499" s="83"/>
      <c r="S499" s="83"/>
      <c r="T499" s="83"/>
      <c r="U499" s="83"/>
      <c r="V499" s="83"/>
      <c r="W499" s="83"/>
      <c r="X499" s="83"/>
      <c r="Y499" s="83"/>
      <c r="Z499" s="83"/>
    </row>
    <row r="500" ht="15.75" customHeight="1">
      <c r="A500" s="140"/>
      <c r="B500" s="140"/>
      <c r="C500" s="140"/>
      <c r="D500" s="140"/>
      <c r="E500" s="140"/>
      <c r="F500" s="140"/>
      <c r="G500" s="481"/>
      <c r="H500" s="83"/>
      <c r="I500" s="83"/>
      <c r="J500" s="83"/>
      <c r="K500" s="83"/>
      <c r="L500" s="83"/>
      <c r="M500" s="83"/>
      <c r="N500" s="83"/>
      <c r="O500" s="83"/>
      <c r="P500" s="83"/>
      <c r="Q500" s="83"/>
      <c r="R500" s="83"/>
      <c r="S500" s="83"/>
      <c r="T500" s="83"/>
      <c r="U500" s="83"/>
      <c r="V500" s="83"/>
      <c r="W500" s="83"/>
      <c r="X500" s="83"/>
      <c r="Y500" s="83"/>
      <c r="Z500" s="83"/>
    </row>
    <row r="501" ht="15.75" customHeight="1">
      <c r="A501" s="140"/>
      <c r="B501" s="140"/>
      <c r="C501" s="140"/>
      <c r="D501" s="140"/>
      <c r="E501" s="140"/>
      <c r="F501" s="140"/>
      <c r="G501" s="481"/>
      <c r="H501" s="83"/>
      <c r="I501" s="83"/>
      <c r="J501" s="83"/>
      <c r="K501" s="83"/>
      <c r="L501" s="83"/>
      <c r="M501" s="83"/>
      <c r="N501" s="83"/>
      <c r="O501" s="83"/>
      <c r="P501" s="83"/>
      <c r="Q501" s="83"/>
      <c r="R501" s="83"/>
      <c r="S501" s="83"/>
      <c r="T501" s="83"/>
      <c r="U501" s="83"/>
      <c r="V501" s="83"/>
      <c r="W501" s="83"/>
      <c r="X501" s="83"/>
      <c r="Y501" s="83"/>
      <c r="Z501" s="83"/>
    </row>
    <row r="502" ht="15.75" customHeight="1">
      <c r="A502" s="140"/>
      <c r="B502" s="140"/>
      <c r="C502" s="140"/>
      <c r="D502" s="140"/>
      <c r="E502" s="140"/>
      <c r="F502" s="140"/>
      <c r="G502" s="481"/>
      <c r="H502" s="83"/>
      <c r="I502" s="83"/>
      <c r="J502" s="83"/>
      <c r="K502" s="83"/>
      <c r="L502" s="83"/>
      <c r="M502" s="83"/>
      <c r="N502" s="83"/>
      <c r="O502" s="83"/>
      <c r="P502" s="83"/>
      <c r="Q502" s="83"/>
      <c r="R502" s="83"/>
      <c r="S502" s="83"/>
      <c r="T502" s="83"/>
      <c r="U502" s="83"/>
      <c r="V502" s="83"/>
      <c r="W502" s="83"/>
      <c r="X502" s="83"/>
      <c r="Y502" s="83"/>
      <c r="Z502" s="83"/>
    </row>
    <row r="503" ht="15.75" customHeight="1">
      <c r="A503" s="140"/>
      <c r="B503" s="140"/>
      <c r="C503" s="140"/>
      <c r="D503" s="140"/>
      <c r="E503" s="140"/>
      <c r="F503" s="140"/>
      <c r="G503" s="481"/>
      <c r="H503" s="83"/>
      <c r="I503" s="83"/>
      <c r="J503" s="83"/>
      <c r="K503" s="83"/>
      <c r="L503" s="83"/>
      <c r="M503" s="83"/>
      <c r="N503" s="83"/>
      <c r="O503" s="83"/>
      <c r="P503" s="83"/>
      <c r="Q503" s="83"/>
      <c r="R503" s="83"/>
      <c r="S503" s="83"/>
      <c r="T503" s="83"/>
      <c r="U503" s="83"/>
      <c r="V503" s="83"/>
      <c r="W503" s="83"/>
      <c r="X503" s="83"/>
      <c r="Y503" s="83"/>
      <c r="Z503" s="83"/>
    </row>
    <row r="504" ht="15.75" customHeight="1">
      <c r="A504" s="140"/>
      <c r="B504" s="140"/>
      <c r="C504" s="140"/>
      <c r="D504" s="140"/>
      <c r="E504" s="140"/>
      <c r="F504" s="140"/>
      <c r="G504" s="481"/>
      <c r="H504" s="83"/>
      <c r="I504" s="83"/>
      <c r="J504" s="83"/>
      <c r="K504" s="83"/>
      <c r="L504" s="83"/>
      <c r="M504" s="83"/>
      <c r="N504" s="83"/>
      <c r="O504" s="83"/>
      <c r="P504" s="83"/>
      <c r="Q504" s="83"/>
      <c r="R504" s="83"/>
      <c r="S504" s="83"/>
      <c r="T504" s="83"/>
      <c r="U504" s="83"/>
      <c r="V504" s="83"/>
      <c r="W504" s="83"/>
      <c r="X504" s="83"/>
      <c r="Y504" s="83"/>
      <c r="Z504" s="83"/>
    </row>
    <row r="505" ht="15.75" customHeight="1">
      <c r="A505" s="140"/>
      <c r="B505" s="140"/>
      <c r="C505" s="140"/>
      <c r="D505" s="140"/>
      <c r="E505" s="140"/>
      <c r="F505" s="140"/>
      <c r="G505" s="481"/>
      <c r="H505" s="83"/>
      <c r="I505" s="83"/>
      <c r="J505" s="83"/>
      <c r="K505" s="83"/>
      <c r="L505" s="83"/>
      <c r="M505" s="83"/>
      <c r="N505" s="83"/>
      <c r="O505" s="83"/>
      <c r="P505" s="83"/>
      <c r="Q505" s="83"/>
      <c r="R505" s="83"/>
      <c r="S505" s="83"/>
      <c r="T505" s="83"/>
      <c r="U505" s="83"/>
      <c r="V505" s="83"/>
      <c r="W505" s="83"/>
      <c r="X505" s="83"/>
      <c r="Y505" s="83"/>
      <c r="Z505" s="83"/>
    </row>
    <row r="506" ht="15.75" customHeight="1">
      <c r="A506" s="140"/>
      <c r="B506" s="140"/>
      <c r="C506" s="140"/>
      <c r="D506" s="140"/>
      <c r="E506" s="140"/>
      <c r="F506" s="140"/>
      <c r="G506" s="481"/>
      <c r="H506" s="83"/>
      <c r="I506" s="83"/>
      <c r="J506" s="83"/>
      <c r="K506" s="83"/>
      <c r="L506" s="83"/>
      <c r="M506" s="83"/>
      <c r="N506" s="83"/>
      <c r="O506" s="83"/>
      <c r="P506" s="83"/>
      <c r="Q506" s="83"/>
      <c r="R506" s="83"/>
      <c r="S506" s="83"/>
      <c r="T506" s="83"/>
      <c r="U506" s="83"/>
      <c r="V506" s="83"/>
      <c r="W506" s="83"/>
      <c r="X506" s="83"/>
      <c r="Y506" s="83"/>
      <c r="Z506" s="83"/>
    </row>
    <row r="507" ht="15.75" customHeight="1">
      <c r="A507" s="140"/>
      <c r="B507" s="140"/>
      <c r="C507" s="140"/>
      <c r="D507" s="140"/>
      <c r="E507" s="140"/>
      <c r="F507" s="140"/>
      <c r="G507" s="481"/>
      <c r="H507" s="83"/>
      <c r="I507" s="83"/>
      <c r="J507" s="83"/>
      <c r="K507" s="83"/>
      <c r="L507" s="83"/>
      <c r="M507" s="83"/>
      <c r="N507" s="83"/>
      <c r="O507" s="83"/>
      <c r="P507" s="83"/>
      <c r="Q507" s="83"/>
      <c r="R507" s="83"/>
      <c r="S507" s="83"/>
      <c r="T507" s="83"/>
      <c r="U507" s="83"/>
      <c r="V507" s="83"/>
      <c r="W507" s="83"/>
      <c r="X507" s="83"/>
      <c r="Y507" s="83"/>
      <c r="Z507" s="83"/>
    </row>
    <row r="508" ht="15.75" customHeight="1">
      <c r="A508" s="140"/>
      <c r="B508" s="140"/>
      <c r="C508" s="140"/>
      <c r="D508" s="140"/>
      <c r="E508" s="140"/>
      <c r="F508" s="140"/>
      <c r="G508" s="481"/>
      <c r="H508" s="83"/>
      <c r="I508" s="83"/>
      <c r="J508" s="83"/>
      <c r="K508" s="83"/>
      <c r="L508" s="83"/>
      <c r="M508" s="83"/>
      <c r="N508" s="83"/>
      <c r="O508" s="83"/>
      <c r="P508" s="83"/>
      <c r="Q508" s="83"/>
      <c r="R508" s="83"/>
      <c r="S508" s="83"/>
      <c r="T508" s="83"/>
      <c r="U508" s="83"/>
      <c r="V508" s="83"/>
      <c r="W508" s="83"/>
      <c r="X508" s="83"/>
      <c r="Y508" s="83"/>
      <c r="Z508" s="83"/>
    </row>
    <row r="509" ht="15.75" customHeight="1">
      <c r="A509" s="140"/>
      <c r="B509" s="140"/>
      <c r="C509" s="140"/>
      <c r="D509" s="140"/>
      <c r="E509" s="140"/>
      <c r="F509" s="140"/>
      <c r="G509" s="481"/>
      <c r="H509" s="83"/>
      <c r="I509" s="83"/>
      <c r="J509" s="83"/>
      <c r="K509" s="83"/>
      <c r="L509" s="83"/>
      <c r="M509" s="83"/>
      <c r="N509" s="83"/>
      <c r="O509" s="83"/>
      <c r="P509" s="83"/>
      <c r="Q509" s="83"/>
      <c r="R509" s="83"/>
      <c r="S509" s="83"/>
      <c r="T509" s="83"/>
      <c r="U509" s="83"/>
      <c r="V509" s="83"/>
      <c r="W509" s="83"/>
      <c r="X509" s="83"/>
      <c r="Y509" s="83"/>
      <c r="Z509" s="83"/>
    </row>
    <row r="510" ht="15.75" customHeight="1">
      <c r="A510" s="140"/>
      <c r="B510" s="140"/>
      <c r="C510" s="140"/>
      <c r="D510" s="140"/>
      <c r="E510" s="140"/>
      <c r="F510" s="140"/>
      <c r="G510" s="481"/>
      <c r="H510" s="83"/>
      <c r="I510" s="83"/>
      <c r="J510" s="83"/>
      <c r="K510" s="83"/>
      <c r="L510" s="83"/>
      <c r="M510" s="83"/>
      <c r="N510" s="83"/>
      <c r="O510" s="83"/>
      <c r="P510" s="83"/>
      <c r="Q510" s="83"/>
      <c r="R510" s="83"/>
      <c r="S510" s="83"/>
      <c r="T510" s="83"/>
      <c r="U510" s="83"/>
      <c r="V510" s="83"/>
      <c r="W510" s="83"/>
      <c r="X510" s="83"/>
      <c r="Y510" s="83"/>
      <c r="Z510" s="83"/>
    </row>
    <row r="511" ht="15.75" customHeight="1">
      <c r="A511" s="140"/>
      <c r="B511" s="140"/>
      <c r="C511" s="140"/>
      <c r="D511" s="140"/>
      <c r="E511" s="140"/>
      <c r="F511" s="140"/>
      <c r="G511" s="481"/>
      <c r="H511" s="83"/>
      <c r="I511" s="83"/>
      <c r="J511" s="83"/>
      <c r="K511" s="83"/>
      <c r="L511" s="83"/>
      <c r="M511" s="83"/>
      <c r="N511" s="83"/>
      <c r="O511" s="83"/>
      <c r="P511" s="83"/>
      <c r="Q511" s="83"/>
      <c r="R511" s="83"/>
      <c r="S511" s="83"/>
      <c r="T511" s="83"/>
      <c r="U511" s="83"/>
      <c r="V511" s="83"/>
      <c r="W511" s="83"/>
      <c r="X511" s="83"/>
      <c r="Y511" s="83"/>
      <c r="Z511" s="83"/>
    </row>
    <row r="512" ht="15.75" customHeight="1">
      <c r="A512" s="140"/>
      <c r="B512" s="140"/>
      <c r="C512" s="140"/>
      <c r="D512" s="140"/>
      <c r="E512" s="140"/>
      <c r="F512" s="140"/>
      <c r="G512" s="481"/>
      <c r="H512" s="83"/>
      <c r="I512" s="83"/>
      <c r="J512" s="83"/>
      <c r="K512" s="83"/>
      <c r="L512" s="83"/>
      <c r="M512" s="83"/>
      <c r="N512" s="83"/>
      <c r="O512" s="83"/>
      <c r="P512" s="83"/>
      <c r="Q512" s="83"/>
      <c r="R512" s="83"/>
      <c r="S512" s="83"/>
      <c r="T512" s="83"/>
      <c r="U512" s="83"/>
      <c r="V512" s="83"/>
      <c r="W512" s="83"/>
      <c r="X512" s="83"/>
      <c r="Y512" s="83"/>
      <c r="Z512" s="83"/>
    </row>
    <row r="513" ht="15.75" customHeight="1">
      <c r="A513" s="140"/>
      <c r="B513" s="140"/>
      <c r="C513" s="140"/>
      <c r="D513" s="140"/>
      <c r="E513" s="140"/>
      <c r="F513" s="140"/>
      <c r="G513" s="481"/>
      <c r="H513" s="83"/>
      <c r="I513" s="83"/>
      <c r="J513" s="83"/>
      <c r="K513" s="83"/>
      <c r="L513" s="83"/>
      <c r="M513" s="83"/>
      <c r="N513" s="83"/>
      <c r="O513" s="83"/>
      <c r="P513" s="83"/>
      <c r="Q513" s="83"/>
      <c r="R513" s="83"/>
      <c r="S513" s="83"/>
      <c r="T513" s="83"/>
      <c r="U513" s="83"/>
      <c r="V513" s="83"/>
      <c r="W513" s="83"/>
      <c r="X513" s="83"/>
      <c r="Y513" s="83"/>
      <c r="Z513" s="83"/>
    </row>
    <row r="514" ht="15.75" customHeight="1">
      <c r="A514" s="140"/>
      <c r="B514" s="140"/>
      <c r="C514" s="140"/>
      <c r="D514" s="140"/>
      <c r="E514" s="140"/>
      <c r="F514" s="140"/>
      <c r="G514" s="481"/>
      <c r="H514" s="83"/>
      <c r="I514" s="83"/>
      <c r="J514" s="83"/>
      <c r="K514" s="83"/>
      <c r="L514" s="83"/>
      <c r="M514" s="83"/>
      <c r="N514" s="83"/>
      <c r="O514" s="83"/>
      <c r="P514" s="83"/>
      <c r="Q514" s="83"/>
      <c r="R514" s="83"/>
      <c r="S514" s="83"/>
      <c r="T514" s="83"/>
      <c r="U514" s="83"/>
      <c r="V514" s="83"/>
      <c r="W514" s="83"/>
      <c r="X514" s="83"/>
      <c r="Y514" s="83"/>
      <c r="Z514" s="83"/>
    </row>
    <row r="515" ht="15.75" customHeight="1">
      <c r="A515" s="83"/>
      <c r="B515" s="83"/>
      <c r="C515" s="83"/>
      <c r="D515" s="83"/>
      <c r="E515" s="83"/>
      <c r="F515" s="83"/>
      <c r="G515" s="469"/>
      <c r="H515" s="83"/>
      <c r="I515" s="83"/>
      <c r="J515" s="83"/>
      <c r="K515" s="83"/>
      <c r="L515" s="83"/>
      <c r="M515" s="83"/>
      <c r="N515" s="83"/>
      <c r="O515" s="83"/>
      <c r="P515" s="83"/>
      <c r="Q515" s="83"/>
      <c r="R515" s="83"/>
      <c r="S515" s="83"/>
      <c r="T515" s="83"/>
      <c r="U515" s="83"/>
      <c r="V515" s="83"/>
      <c r="W515" s="83"/>
      <c r="X515" s="83"/>
      <c r="Y515" s="83"/>
      <c r="Z515" s="83"/>
    </row>
    <row r="516" ht="15.75" customHeight="1">
      <c r="A516" s="83"/>
      <c r="B516" s="83"/>
      <c r="C516" s="83"/>
      <c r="D516" s="83"/>
      <c r="E516" s="83"/>
      <c r="F516" s="83"/>
      <c r="G516" s="469"/>
      <c r="H516" s="83"/>
      <c r="I516" s="83"/>
      <c r="J516" s="83"/>
      <c r="K516" s="83"/>
      <c r="L516" s="83"/>
      <c r="M516" s="83"/>
      <c r="N516" s="83"/>
      <c r="O516" s="83"/>
      <c r="P516" s="83"/>
      <c r="Q516" s="83"/>
      <c r="R516" s="83"/>
      <c r="S516" s="83"/>
      <c r="T516" s="83"/>
      <c r="U516" s="83"/>
      <c r="V516" s="83"/>
      <c r="W516" s="83"/>
      <c r="X516" s="83"/>
      <c r="Y516" s="83"/>
      <c r="Z516" s="83"/>
    </row>
    <row r="517" ht="15.75" customHeight="1">
      <c r="A517" s="83"/>
      <c r="B517" s="83"/>
      <c r="C517" s="83"/>
      <c r="D517" s="83"/>
      <c r="E517" s="83"/>
      <c r="F517" s="83"/>
      <c r="G517" s="469"/>
      <c r="H517" s="83"/>
      <c r="I517" s="83"/>
      <c r="J517" s="83"/>
      <c r="K517" s="83"/>
      <c r="L517" s="83"/>
      <c r="M517" s="83"/>
      <c r="N517" s="83"/>
      <c r="O517" s="83"/>
      <c r="P517" s="83"/>
      <c r="Q517" s="83"/>
      <c r="R517" s="83"/>
      <c r="S517" s="83"/>
      <c r="T517" s="83"/>
      <c r="U517" s="83"/>
      <c r="V517" s="83"/>
      <c r="W517" s="83"/>
      <c r="X517" s="83"/>
      <c r="Y517" s="83"/>
      <c r="Z517" s="83"/>
    </row>
    <row r="518" ht="15.75" customHeight="1">
      <c r="A518" s="83"/>
      <c r="B518" s="83"/>
      <c r="C518" s="83"/>
      <c r="D518" s="83"/>
      <c r="E518" s="83"/>
      <c r="F518" s="83"/>
      <c r="G518" s="469"/>
      <c r="H518" s="83"/>
      <c r="I518" s="83"/>
      <c r="J518" s="83"/>
      <c r="K518" s="83"/>
      <c r="L518" s="83"/>
      <c r="M518" s="83"/>
      <c r="N518" s="83"/>
      <c r="O518" s="83"/>
      <c r="P518" s="83"/>
      <c r="Q518" s="83"/>
      <c r="R518" s="83"/>
      <c r="S518" s="83"/>
      <c r="T518" s="83"/>
      <c r="U518" s="83"/>
      <c r="V518" s="83"/>
      <c r="W518" s="83"/>
      <c r="X518" s="83"/>
      <c r="Y518" s="83"/>
      <c r="Z518" s="83"/>
    </row>
    <row r="519" ht="15.75" customHeight="1">
      <c r="A519" s="83"/>
      <c r="B519" s="83"/>
      <c r="C519" s="83"/>
      <c r="D519" s="83"/>
      <c r="E519" s="83"/>
      <c r="F519" s="83"/>
      <c r="G519" s="469"/>
      <c r="H519" s="83"/>
      <c r="I519" s="83"/>
      <c r="J519" s="83"/>
      <c r="K519" s="83"/>
      <c r="L519" s="83"/>
      <c r="M519" s="83"/>
      <c r="N519" s="83"/>
      <c r="O519" s="83"/>
      <c r="P519" s="83"/>
      <c r="Q519" s="83"/>
      <c r="R519" s="83"/>
      <c r="S519" s="83"/>
      <c r="T519" s="83"/>
      <c r="U519" s="83"/>
      <c r="V519" s="83"/>
      <c r="W519" s="83"/>
      <c r="X519" s="83"/>
      <c r="Y519" s="83"/>
      <c r="Z519" s="83"/>
    </row>
    <row r="520" ht="15.75" customHeight="1">
      <c r="A520" s="83"/>
      <c r="B520" s="83"/>
      <c r="C520" s="83"/>
      <c r="D520" s="83"/>
      <c r="E520" s="83"/>
      <c r="F520" s="83"/>
      <c r="G520" s="469"/>
      <c r="H520" s="83"/>
      <c r="I520" s="83"/>
      <c r="J520" s="83"/>
      <c r="K520" s="83"/>
      <c r="L520" s="83"/>
      <c r="M520" s="83"/>
      <c r="N520" s="83"/>
      <c r="O520" s="83"/>
      <c r="P520" s="83"/>
      <c r="Q520" s="83"/>
      <c r="R520" s="83"/>
      <c r="S520" s="83"/>
      <c r="T520" s="83"/>
      <c r="U520" s="83"/>
      <c r="V520" s="83"/>
      <c r="W520" s="83"/>
      <c r="X520" s="83"/>
      <c r="Y520" s="83"/>
      <c r="Z520" s="83"/>
    </row>
    <row r="521" ht="15.75" customHeight="1">
      <c r="A521" s="83"/>
      <c r="B521" s="83"/>
      <c r="C521" s="83"/>
      <c r="D521" s="83"/>
      <c r="E521" s="83"/>
      <c r="F521" s="83"/>
      <c r="G521" s="469"/>
      <c r="H521" s="83"/>
      <c r="I521" s="83"/>
      <c r="J521" s="83"/>
      <c r="K521" s="83"/>
      <c r="L521" s="83"/>
      <c r="M521" s="83"/>
      <c r="N521" s="83"/>
      <c r="O521" s="83"/>
      <c r="P521" s="83"/>
      <c r="Q521" s="83"/>
      <c r="R521" s="83"/>
      <c r="S521" s="83"/>
      <c r="T521" s="83"/>
      <c r="U521" s="83"/>
      <c r="V521" s="83"/>
      <c r="W521" s="83"/>
      <c r="X521" s="83"/>
      <c r="Y521" s="83"/>
      <c r="Z521" s="83"/>
    </row>
    <row r="522" ht="15.75" customHeight="1">
      <c r="A522" s="83"/>
      <c r="B522" s="83"/>
      <c r="C522" s="83"/>
      <c r="D522" s="83"/>
      <c r="E522" s="83"/>
      <c r="F522" s="83"/>
      <c r="G522" s="469"/>
      <c r="H522" s="83"/>
      <c r="I522" s="83"/>
      <c r="J522" s="83"/>
      <c r="K522" s="83"/>
      <c r="L522" s="83"/>
      <c r="M522" s="83"/>
      <c r="N522" s="83"/>
      <c r="O522" s="83"/>
      <c r="P522" s="83"/>
      <c r="Q522" s="83"/>
      <c r="R522" s="83"/>
      <c r="S522" s="83"/>
      <c r="T522" s="83"/>
      <c r="U522" s="83"/>
      <c r="V522" s="83"/>
      <c r="W522" s="83"/>
      <c r="X522" s="83"/>
      <c r="Y522" s="83"/>
      <c r="Z522" s="83"/>
    </row>
    <row r="523" ht="15.75" customHeight="1">
      <c r="A523" s="83"/>
      <c r="B523" s="83"/>
      <c r="C523" s="83"/>
      <c r="D523" s="83"/>
      <c r="E523" s="83"/>
      <c r="F523" s="83"/>
      <c r="G523" s="469"/>
      <c r="H523" s="83"/>
      <c r="I523" s="83"/>
      <c r="J523" s="83"/>
      <c r="K523" s="83"/>
      <c r="L523" s="83"/>
      <c r="M523" s="83"/>
      <c r="N523" s="83"/>
      <c r="O523" s="83"/>
      <c r="P523" s="83"/>
      <c r="Q523" s="83"/>
      <c r="R523" s="83"/>
      <c r="S523" s="83"/>
      <c r="T523" s="83"/>
      <c r="U523" s="83"/>
      <c r="V523" s="83"/>
      <c r="W523" s="83"/>
      <c r="X523" s="83"/>
      <c r="Y523" s="83"/>
      <c r="Z523" s="83"/>
    </row>
    <row r="524" ht="15.75" customHeight="1">
      <c r="A524" s="83"/>
      <c r="B524" s="83"/>
      <c r="C524" s="83"/>
      <c r="D524" s="83"/>
      <c r="E524" s="83"/>
      <c r="F524" s="83"/>
      <c r="G524" s="469"/>
      <c r="H524" s="83"/>
      <c r="I524" s="83"/>
      <c r="J524" s="83"/>
      <c r="K524" s="83"/>
      <c r="L524" s="83"/>
      <c r="M524" s="83"/>
      <c r="N524" s="83"/>
      <c r="O524" s="83"/>
      <c r="P524" s="83"/>
      <c r="Q524" s="83"/>
      <c r="R524" s="83"/>
      <c r="S524" s="83"/>
      <c r="T524" s="83"/>
      <c r="U524" s="83"/>
      <c r="V524" s="83"/>
      <c r="W524" s="83"/>
      <c r="X524" s="83"/>
      <c r="Y524" s="83"/>
      <c r="Z524" s="83"/>
    </row>
    <row r="525" ht="15.75" customHeight="1">
      <c r="A525" s="83"/>
      <c r="B525" s="83"/>
      <c r="C525" s="83"/>
      <c r="D525" s="83"/>
      <c r="E525" s="83"/>
      <c r="F525" s="83"/>
      <c r="G525" s="469"/>
      <c r="H525" s="83"/>
      <c r="I525" s="83"/>
      <c r="J525" s="83"/>
      <c r="K525" s="83"/>
      <c r="L525" s="83"/>
      <c r="M525" s="83"/>
      <c r="N525" s="83"/>
      <c r="O525" s="83"/>
      <c r="P525" s="83"/>
      <c r="Q525" s="83"/>
      <c r="R525" s="83"/>
      <c r="S525" s="83"/>
      <c r="T525" s="83"/>
      <c r="U525" s="83"/>
      <c r="V525" s="83"/>
      <c r="W525" s="83"/>
      <c r="X525" s="83"/>
      <c r="Y525" s="83"/>
      <c r="Z525" s="83"/>
    </row>
    <row r="526" ht="15.75" customHeight="1">
      <c r="A526" s="83"/>
      <c r="B526" s="83"/>
      <c r="C526" s="83"/>
      <c r="D526" s="83"/>
      <c r="E526" s="83"/>
      <c r="F526" s="83"/>
      <c r="G526" s="469"/>
      <c r="H526" s="83"/>
      <c r="I526" s="83"/>
      <c r="J526" s="83"/>
      <c r="K526" s="83"/>
      <c r="L526" s="83"/>
      <c r="M526" s="83"/>
      <c r="N526" s="83"/>
      <c r="O526" s="83"/>
      <c r="P526" s="83"/>
      <c r="Q526" s="83"/>
      <c r="R526" s="83"/>
      <c r="S526" s="83"/>
      <c r="T526" s="83"/>
      <c r="U526" s="83"/>
      <c r="V526" s="83"/>
      <c r="W526" s="83"/>
      <c r="X526" s="83"/>
      <c r="Y526" s="83"/>
      <c r="Z526" s="83"/>
    </row>
    <row r="527" ht="15.75" customHeight="1">
      <c r="A527" s="83"/>
      <c r="B527" s="83"/>
      <c r="C527" s="83"/>
      <c r="D527" s="83"/>
      <c r="E527" s="83"/>
      <c r="F527" s="83"/>
      <c r="G527" s="469"/>
      <c r="H527" s="83"/>
      <c r="I527" s="83"/>
      <c r="J527" s="83"/>
      <c r="K527" s="83"/>
      <c r="L527" s="83"/>
      <c r="M527" s="83"/>
      <c r="N527" s="83"/>
      <c r="O527" s="83"/>
      <c r="P527" s="83"/>
      <c r="Q527" s="83"/>
      <c r="R527" s="83"/>
      <c r="S527" s="83"/>
      <c r="T527" s="83"/>
      <c r="U527" s="83"/>
      <c r="V527" s="83"/>
      <c r="W527" s="83"/>
      <c r="X527" s="83"/>
      <c r="Y527" s="83"/>
      <c r="Z527" s="83"/>
    </row>
    <row r="528" ht="15.75" customHeight="1">
      <c r="A528" s="83"/>
      <c r="B528" s="83"/>
      <c r="C528" s="83"/>
      <c r="D528" s="83"/>
      <c r="E528" s="83"/>
      <c r="F528" s="83"/>
      <c r="G528" s="469"/>
      <c r="H528" s="83"/>
      <c r="I528" s="83"/>
      <c r="J528" s="83"/>
      <c r="K528" s="83"/>
      <c r="L528" s="83"/>
      <c r="M528" s="83"/>
      <c r="N528" s="83"/>
      <c r="O528" s="83"/>
      <c r="P528" s="83"/>
      <c r="Q528" s="83"/>
      <c r="R528" s="83"/>
      <c r="S528" s="83"/>
      <c r="T528" s="83"/>
      <c r="U528" s="83"/>
      <c r="V528" s="83"/>
      <c r="W528" s="83"/>
      <c r="X528" s="83"/>
      <c r="Y528" s="83"/>
      <c r="Z528" s="83"/>
    </row>
    <row r="529" ht="15.75" customHeight="1">
      <c r="A529" s="83"/>
      <c r="B529" s="83"/>
      <c r="C529" s="83"/>
      <c r="D529" s="83"/>
      <c r="E529" s="83"/>
      <c r="F529" s="83"/>
      <c r="G529" s="469"/>
      <c r="H529" s="83"/>
      <c r="I529" s="83"/>
      <c r="J529" s="83"/>
      <c r="K529" s="83"/>
      <c r="L529" s="83"/>
      <c r="M529" s="83"/>
      <c r="N529" s="83"/>
      <c r="O529" s="83"/>
      <c r="P529" s="83"/>
      <c r="Q529" s="83"/>
      <c r="R529" s="83"/>
      <c r="S529" s="83"/>
      <c r="T529" s="83"/>
      <c r="U529" s="83"/>
      <c r="V529" s="83"/>
      <c r="W529" s="83"/>
      <c r="X529" s="83"/>
      <c r="Y529" s="83"/>
      <c r="Z529" s="83"/>
    </row>
    <row r="530" ht="15.75" customHeight="1">
      <c r="A530" s="83"/>
      <c r="B530" s="83"/>
      <c r="C530" s="83"/>
      <c r="D530" s="83"/>
      <c r="E530" s="83"/>
      <c r="F530" s="83"/>
      <c r="G530" s="469"/>
      <c r="H530" s="83"/>
      <c r="I530" s="83"/>
      <c r="J530" s="83"/>
      <c r="K530" s="83"/>
      <c r="L530" s="83"/>
      <c r="M530" s="83"/>
      <c r="N530" s="83"/>
      <c r="O530" s="83"/>
      <c r="P530" s="83"/>
      <c r="Q530" s="83"/>
      <c r="R530" s="83"/>
      <c r="S530" s="83"/>
      <c r="T530" s="83"/>
      <c r="U530" s="83"/>
      <c r="V530" s="83"/>
      <c r="W530" s="83"/>
      <c r="X530" s="83"/>
      <c r="Y530" s="83"/>
      <c r="Z530" s="83"/>
    </row>
    <row r="531" ht="15.75" customHeight="1">
      <c r="A531" s="83"/>
      <c r="B531" s="83"/>
      <c r="C531" s="83"/>
      <c r="D531" s="83"/>
      <c r="E531" s="83"/>
      <c r="F531" s="83"/>
      <c r="G531" s="469"/>
      <c r="H531" s="83"/>
      <c r="I531" s="83"/>
      <c r="J531" s="83"/>
      <c r="K531" s="83"/>
      <c r="L531" s="83"/>
      <c r="M531" s="83"/>
      <c r="N531" s="83"/>
      <c r="O531" s="83"/>
      <c r="P531" s="83"/>
      <c r="Q531" s="83"/>
      <c r="R531" s="83"/>
      <c r="S531" s="83"/>
      <c r="T531" s="83"/>
      <c r="U531" s="83"/>
      <c r="V531" s="83"/>
      <c r="W531" s="83"/>
      <c r="X531" s="83"/>
      <c r="Y531" s="83"/>
      <c r="Z531" s="83"/>
    </row>
    <row r="532" ht="15.75" customHeight="1">
      <c r="A532" s="83"/>
      <c r="B532" s="83"/>
      <c r="C532" s="83"/>
      <c r="D532" s="83"/>
      <c r="E532" s="83"/>
      <c r="F532" s="83"/>
      <c r="G532" s="469"/>
      <c r="H532" s="83"/>
      <c r="I532" s="83"/>
      <c r="J532" s="83"/>
      <c r="K532" s="83"/>
      <c r="L532" s="83"/>
      <c r="M532" s="83"/>
      <c r="N532" s="83"/>
      <c r="O532" s="83"/>
      <c r="P532" s="83"/>
      <c r="Q532" s="83"/>
      <c r="R532" s="83"/>
      <c r="S532" s="83"/>
      <c r="T532" s="83"/>
      <c r="U532" s="83"/>
      <c r="V532" s="83"/>
      <c r="W532" s="83"/>
      <c r="X532" s="83"/>
      <c r="Y532" s="83"/>
      <c r="Z532" s="83"/>
    </row>
    <row r="533" ht="15.75" customHeight="1">
      <c r="A533" s="83"/>
      <c r="B533" s="83"/>
      <c r="C533" s="83"/>
      <c r="D533" s="83"/>
      <c r="E533" s="83"/>
      <c r="F533" s="83"/>
      <c r="G533" s="469"/>
      <c r="H533" s="83"/>
      <c r="I533" s="83"/>
      <c r="J533" s="83"/>
      <c r="K533" s="83"/>
      <c r="L533" s="83"/>
      <c r="M533" s="83"/>
      <c r="N533" s="83"/>
      <c r="O533" s="83"/>
      <c r="P533" s="83"/>
      <c r="Q533" s="83"/>
      <c r="R533" s="83"/>
      <c r="S533" s="83"/>
      <c r="T533" s="83"/>
      <c r="U533" s="83"/>
      <c r="V533" s="83"/>
      <c r="W533" s="83"/>
      <c r="X533" s="83"/>
      <c r="Y533" s="83"/>
      <c r="Z533" s="83"/>
    </row>
    <row r="534" ht="15.75" customHeight="1">
      <c r="A534" s="83"/>
      <c r="B534" s="83"/>
      <c r="C534" s="83"/>
      <c r="D534" s="83"/>
      <c r="E534" s="83"/>
      <c r="F534" s="83"/>
      <c r="G534" s="469"/>
      <c r="H534" s="83"/>
      <c r="I534" s="83"/>
      <c r="J534" s="83"/>
      <c r="K534" s="83"/>
      <c r="L534" s="83"/>
      <c r="M534" s="83"/>
      <c r="N534" s="83"/>
      <c r="O534" s="83"/>
      <c r="P534" s="83"/>
      <c r="Q534" s="83"/>
      <c r="R534" s="83"/>
      <c r="S534" s="83"/>
      <c r="T534" s="83"/>
      <c r="U534" s="83"/>
      <c r="V534" s="83"/>
      <c r="W534" s="83"/>
      <c r="X534" s="83"/>
      <c r="Y534" s="83"/>
      <c r="Z534" s="83"/>
    </row>
    <row r="535" ht="15.75" customHeight="1">
      <c r="A535" s="83"/>
      <c r="B535" s="83"/>
      <c r="C535" s="83"/>
      <c r="D535" s="83"/>
      <c r="E535" s="83"/>
      <c r="F535" s="83"/>
      <c r="G535" s="469"/>
      <c r="H535" s="83"/>
      <c r="I535" s="83"/>
      <c r="J535" s="83"/>
      <c r="K535" s="83"/>
      <c r="L535" s="83"/>
      <c r="M535" s="83"/>
      <c r="N535" s="83"/>
      <c r="O535" s="83"/>
      <c r="P535" s="83"/>
      <c r="Q535" s="83"/>
      <c r="R535" s="83"/>
      <c r="S535" s="83"/>
      <c r="T535" s="83"/>
      <c r="U535" s="83"/>
      <c r="V535" s="83"/>
      <c r="W535" s="83"/>
      <c r="X535" s="83"/>
      <c r="Y535" s="83"/>
      <c r="Z535" s="83"/>
    </row>
    <row r="536" ht="15.75" customHeight="1">
      <c r="A536" s="83"/>
      <c r="B536" s="83"/>
      <c r="C536" s="83"/>
      <c r="D536" s="83"/>
      <c r="E536" s="83"/>
      <c r="F536" s="83"/>
      <c r="G536" s="469"/>
      <c r="H536" s="83"/>
      <c r="I536" s="83"/>
      <c r="J536" s="83"/>
      <c r="K536" s="83"/>
      <c r="L536" s="83"/>
      <c r="M536" s="83"/>
      <c r="N536" s="83"/>
      <c r="O536" s="83"/>
      <c r="P536" s="83"/>
      <c r="Q536" s="83"/>
      <c r="R536" s="83"/>
      <c r="S536" s="83"/>
      <c r="T536" s="83"/>
      <c r="U536" s="83"/>
      <c r="V536" s="83"/>
      <c r="W536" s="83"/>
      <c r="X536" s="83"/>
      <c r="Y536" s="83"/>
      <c r="Z536" s="83"/>
    </row>
    <row r="537" ht="15.75" customHeight="1">
      <c r="A537" s="83"/>
      <c r="B537" s="83"/>
      <c r="C537" s="83"/>
      <c r="D537" s="83"/>
      <c r="E537" s="83"/>
      <c r="F537" s="83"/>
      <c r="G537" s="469"/>
      <c r="H537" s="83"/>
      <c r="I537" s="83"/>
      <c r="J537" s="83"/>
      <c r="K537" s="83"/>
      <c r="L537" s="83"/>
      <c r="M537" s="83"/>
      <c r="N537" s="83"/>
      <c r="O537" s="83"/>
      <c r="P537" s="83"/>
      <c r="Q537" s="83"/>
      <c r="R537" s="83"/>
      <c r="S537" s="83"/>
      <c r="T537" s="83"/>
      <c r="U537" s="83"/>
      <c r="V537" s="83"/>
      <c r="W537" s="83"/>
      <c r="X537" s="83"/>
      <c r="Y537" s="83"/>
      <c r="Z537" s="83"/>
    </row>
    <row r="538" ht="15.75" customHeight="1">
      <c r="A538" s="83"/>
      <c r="B538" s="83"/>
      <c r="C538" s="83"/>
      <c r="D538" s="83"/>
      <c r="E538" s="83"/>
      <c r="F538" s="83"/>
      <c r="G538" s="469"/>
      <c r="H538" s="83"/>
      <c r="I538" s="83"/>
      <c r="J538" s="83"/>
      <c r="K538" s="83"/>
      <c r="L538" s="83"/>
      <c r="M538" s="83"/>
      <c r="N538" s="83"/>
      <c r="O538" s="83"/>
      <c r="P538" s="83"/>
      <c r="Q538" s="83"/>
      <c r="R538" s="83"/>
      <c r="S538" s="83"/>
      <c r="T538" s="83"/>
      <c r="U538" s="83"/>
      <c r="V538" s="83"/>
      <c r="W538" s="83"/>
      <c r="X538" s="83"/>
      <c r="Y538" s="83"/>
      <c r="Z538" s="83"/>
    </row>
    <row r="539" ht="15.75" customHeight="1">
      <c r="A539" s="83"/>
      <c r="B539" s="83"/>
      <c r="C539" s="83"/>
      <c r="D539" s="83"/>
      <c r="E539" s="83"/>
      <c r="F539" s="83"/>
      <c r="G539" s="469"/>
      <c r="H539" s="83"/>
      <c r="I539" s="83"/>
      <c r="J539" s="83"/>
      <c r="K539" s="83"/>
      <c r="L539" s="83"/>
      <c r="M539" s="83"/>
      <c r="N539" s="83"/>
      <c r="O539" s="83"/>
      <c r="P539" s="83"/>
      <c r="Q539" s="83"/>
      <c r="R539" s="83"/>
      <c r="S539" s="83"/>
      <c r="T539" s="83"/>
      <c r="U539" s="83"/>
      <c r="V539" s="83"/>
      <c r="W539" s="83"/>
      <c r="X539" s="83"/>
      <c r="Y539" s="83"/>
      <c r="Z539" s="83"/>
    </row>
    <row r="540" ht="15.75" customHeight="1">
      <c r="A540" s="83"/>
      <c r="B540" s="83"/>
      <c r="C540" s="83"/>
      <c r="D540" s="83"/>
      <c r="E540" s="83"/>
      <c r="F540" s="83"/>
      <c r="G540" s="469"/>
      <c r="H540" s="83"/>
      <c r="I540" s="83"/>
      <c r="J540" s="83"/>
      <c r="K540" s="83"/>
      <c r="L540" s="83"/>
      <c r="M540" s="83"/>
      <c r="N540" s="83"/>
      <c r="O540" s="83"/>
      <c r="P540" s="83"/>
      <c r="Q540" s="83"/>
      <c r="R540" s="83"/>
      <c r="S540" s="83"/>
      <c r="T540" s="83"/>
      <c r="U540" s="83"/>
      <c r="V540" s="83"/>
      <c r="W540" s="83"/>
      <c r="X540" s="83"/>
      <c r="Y540" s="83"/>
      <c r="Z540" s="83"/>
    </row>
    <row r="541" ht="15.75" customHeight="1">
      <c r="A541" s="83"/>
      <c r="B541" s="83"/>
      <c r="C541" s="83"/>
      <c r="D541" s="83"/>
      <c r="E541" s="83"/>
      <c r="F541" s="83"/>
      <c r="G541" s="469"/>
      <c r="H541" s="83"/>
      <c r="I541" s="83"/>
      <c r="J541" s="83"/>
      <c r="K541" s="83"/>
      <c r="L541" s="83"/>
      <c r="M541" s="83"/>
      <c r="N541" s="83"/>
      <c r="O541" s="83"/>
      <c r="P541" s="83"/>
      <c r="Q541" s="83"/>
      <c r="R541" s="83"/>
      <c r="S541" s="83"/>
      <c r="T541" s="83"/>
      <c r="U541" s="83"/>
      <c r="V541" s="83"/>
      <c r="W541" s="83"/>
      <c r="X541" s="83"/>
      <c r="Y541" s="83"/>
      <c r="Z541" s="83"/>
    </row>
    <row r="542" ht="15.75" customHeight="1">
      <c r="A542" s="83"/>
      <c r="B542" s="83"/>
      <c r="C542" s="83"/>
      <c r="D542" s="83"/>
      <c r="E542" s="83"/>
      <c r="F542" s="83"/>
      <c r="G542" s="469"/>
      <c r="H542" s="83"/>
      <c r="I542" s="83"/>
      <c r="J542" s="83"/>
      <c r="K542" s="83"/>
      <c r="L542" s="83"/>
      <c r="M542" s="83"/>
      <c r="N542" s="83"/>
      <c r="O542" s="83"/>
      <c r="P542" s="83"/>
      <c r="Q542" s="83"/>
      <c r="R542" s="83"/>
      <c r="S542" s="83"/>
      <c r="T542" s="83"/>
      <c r="U542" s="83"/>
      <c r="V542" s="83"/>
      <c r="W542" s="83"/>
      <c r="X542" s="83"/>
      <c r="Y542" s="83"/>
      <c r="Z542" s="83"/>
    </row>
    <row r="543" ht="15.75" customHeight="1">
      <c r="A543" s="83"/>
      <c r="B543" s="83"/>
      <c r="C543" s="83"/>
      <c r="D543" s="83"/>
      <c r="E543" s="83"/>
      <c r="F543" s="83"/>
      <c r="G543" s="469"/>
      <c r="H543" s="83"/>
      <c r="I543" s="83"/>
      <c r="J543" s="83"/>
      <c r="K543" s="83"/>
      <c r="L543" s="83"/>
      <c r="M543" s="83"/>
      <c r="N543" s="83"/>
      <c r="O543" s="83"/>
      <c r="P543" s="83"/>
      <c r="Q543" s="83"/>
      <c r="R543" s="83"/>
      <c r="S543" s="83"/>
      <c r="T543" s="83"/>
      <c r="U543" s="83"/>
      <c r="V543" s="83"/>
      <c r="W543" s="83"/>
      <c r="X543" s="83"/>
      <c r="Y543" s="83"/>
      <c r="Z543" s="83"/>
    </row>
    <row r="544" ht="15.75" customHeight="1">
      <c r="A544" s="83"/>
      <c r="B544" s="83"/>
      <c r="C544" s="83"/>
      <c r="D544" s="83"/>
      <c r="E544" s="83"/>
      <c r="F544" s="83"/>
      <c r="G544" s="469"/>
      <c r="H544" s="83"/>
      <c r="I544" s="83"/>
      <c r="J544" s="83"/>
      <c r="K544" s="83"/>
      <c r="L544" s="83"/>
      <c r="M544" s="83"/>
      <c r="N544" s="83"/>
      <c r="O544" s="83"/>
      <c r="P544" s="83"/>
      <c r="Q544" s="83"/>
      <c r="R544" s="83"/>
      <c r="S544" s="83"/>
      <c r="T544" s="83"/>
      <c r="U544" s="83"/>
      <c r="V544" s="83"/>
      <c r="W544" s="83"/>
      <c r="X544" s="83"/>
      <c r="Y544" s="83"/>
      <c r="Z544" s="83"/>
    </row>
    <row r="545" ht="15.75" customHeight="1">
      <c r="A545" s="83"/>
      <c r="B545" s="83"/>
      <c r="C545" s="83"/>
      <c r="D545" s="83"/>
      <c r="E545" s="83"/>
      <c r="F545" s="83"/>
      <c r="G545" s="469"/>
      <c r="H545" s="83"/>
      <c r="I545" s="83"/>
      <c r="J545" s="83"/>
      <c r="K545" s="83"/>
      <c r="L545" s="83"/>
      <c r="M545" s="83"/>
      <c r="N545" s="83"/>
      <c r="O545" s="83"/>
      <c r="P545" s="83"/>
      <c r="Q545" s="83"/>
      <c r="R545" s="83"/>
      <c r="S545" s="83"/>
      <c r="T545" s="83"/>
      <c r="U545" s="83"/>
      <c r="V545" s="83"/>
      <c r="W545" s="83"/>
      <c r="X545" s="83"/>
      <c r="Y545" s="83"/>
      <c r="Z545" s="83"/>
    </row>
    <row r="546" ht="15.75" customHeight="1">
      <c r="A546" s="83"/>
      <c r="B546" s="83"/>
      <c r="C546" s="83"/>
      <c r="D546" s="83"/>
      <c r="E546" s="83"/>
      <c r="F546" s="83"/>
      <c r="G546" s="469"/>
      <c r="H546" s="83"/>
      <c r="I546" s="83"/>
      <c r="J546" s="83"/>
      <c r="K546" s="83"/>
      <c r="L546" s="83"/>
      <c r="M546" s="83"/>
      <c r="N546" s="83"/>
      <c r="O546" s="83"/>
      <c r="P546" s="83"/>
      <c r="Q546" s="83"/>
      <c r="R546" s="83"/>
      <c r="S546" s="83"/>
      <c r="T546" s="83"/>
      <c r="U546" s="83"/>
      <c r="V546" s="83"/>
      <c r="W546" s="83"/>
      <c r="X546" s="83"/>
      <c r="Y546" s="83"/>
      <c r="Z546" s="83"/>
    </row>
    <row r="547" ht="15.75" customHeight="1">
      <c r="A547" s="83"/>
      <c r="B547" s="83"/>
      <c r="C547" s="83"/>
      <c r="D547" s="83"/>
      <c r="E547" s="83"/>
      <c r="F547" s="83"/>
      <c r="G547" s="469"/>
      <c r="H547" s="83"/>
      <c r="I547" s="83"/>
      <c r="J547" s="83"/>
      <c r="K547" s="83"/>
      <c r="L547" s="83"/>
      <c r="M547" s="83"/>
      <c r="N547" s="83"/>
      <c r="O547" s="83"/>
      <c r="P547" s="83"/>
      <c r="Q547" s="83"/>
      <c r="R547" s="83"/>
      <c r="S547" s="83"/>
      <c r="T547" s="83"/>
      <c r="U547" s="83"/>
      <c r="V547" s="83"/>
      <c r="W547" s="83"/>
      <c r="X547" s="83"/>
      <c r="Y547" s="83"/>
      <c r="Z547" s="83"/>
    </row>
    <row r="548" ht="15.75" customHeight="1">
      <c r="A548" s="83"/>
      <c r="B548" s="83"/>
      <c r="C548" s="83"/>
      <c r="D548" s="83"/>
      <c r="E548" s="83"/>
      <c r="F548" s="83"/>
      <c r="G548" s="469"/>
      <c r="H548" s="83"/>
      <c r="I548" s="83"/>
      <c r="J548" s="83"/>
      <c r="K548" s="83"/>
      <c r="L548" s="83"/>
      <c r="M548" s="83"/>
      <c r="N548" s="83"/>
      <c r="O548" s="83"/>
      <c r="P548" s="83"/>
      <c r="Q548" s="83"/>
      <c r="R548" s="83"/>
      <c r="S548" s="83"/>
      <c r="T548" s="83"/>
      <c r="U548" s="83"/>
      <c r="V548" s="83"/>
      <c r="W548" s="83"/>
      <c r="X548" s="83"/>
      <c r="Y548" s="83"/>
      <c r="Z548" s="83"/>
    </row>
    <row r="549" ht="15.75" customHeight="1">
      <c r="A549" s="83"/>
      <c r="B549" s="83"/>
      <c r="C549" s="83"/>
      <c r="D549" s="83"/>
      <c r="E549" s="83"/>
      <c r="F549" s="83"/>
      <c r="G549" s="469"/>
      <c r="H549" s="83"/>
      <c r="I549" s="83"/>
      <c r="J549" s="83"/>
      <c r="K549" s="83"/>
      <c r="L549" s="83"/>
      <c r="M549" s="83"/>
      <c r="N549" s="83"/>
      <c r="O549" s="83"/>
      <c r="P549" s="83"/>
      <c r="Q549" s="83"/>
      <c r="R549" s="83"/>
      <c r="S549" s="83"/>
      <c r="T549" s="83"/>
      <c r="U549" s="83"/>
      <c r="V549" s="83"/>
      <c r="W549" s="83"/>
      <c r="X549" s="83"/>
      <c r="Y549" s="83"/>
      <c r="Z549" s="83"/>
    </row>
    <row r="550" ht="15.75" customHeight="1">
      <c r="A550" s="83"/>
      <c r="B550" s="83"/>
      <c r="C550" s="83"/>
      <c r="D550" s="83"/>
      <c r="E550" s="83"/>
      <c r="F550" s="83"/>
      <c r="G550" s="469"/>
      <c r="H550" s="83"/>
      <c r="I550" s="83"/>
      <c r="J550" s="83"/>
      <c r="K550" s="83"/>
      <c r="L550" s="83"/>
      <c r="M550" s="83"/>
      <c r="N550" s="83"/>
      <c r="O550" s="83"/>
      <c r="P550" s="83"/>
      <c r="Q550" s="83"/>
      <c r="R550" s="83"/>
      <c r="S550" s="83"/>
      <c r="T550" s="83"/>
      <c r="U550" s="83"/>
      <c r="V550" s="83"/>
      <c r="W550" s="83"/>
      <c r="X550" s="83"/>
      <c r="Y550" s="83"/>
      <c r="Z550" s="83"/>
    </row>
    <row r="551" ht="15.75" customHeight="1">
      <c r="A551" s="83"/>
      <c r="B551" s="83"/>
      <c r="C551" s="83"/>
      <c r="D551" s="83"/>
      <c r="E551" s="83"/>
      <c r="F551" s="83"/>
      <c r="G551" s="469"/>
      <c r="H551" s="83"/>
      <c r="I551" s="83"/>
      <c r="J551" s="83"/>
      <c r="K551" s="83"/>
      <c r="L551" s="83"/>
      <c r="M551" s="83"/>
      <c r="N551" s="83"/>
      <c r="O551" s="83"/>
      <c r="P551" s="83"/>
      <c r="Q551" s="83"/>
      <c r="R551" s="83"/>
      <c r="S551" s="83"/>
      <c r="T551" s="83"/>
      <c r="U551" s="83"/>
      <c r="V551" s="83"/>
      <c r="W551" s="83"/>
      <c r="X551" s="83"/>
      <c r="Y551" s="83"/>
      <c r="Z551" s="83"/>
    </row>
    <row r="552" ht="15.75" customHeight="1">
      <c r="A552" s="83"/>
      <c r="B552" s="83"/>
      <c r="C552" s="83"/>
      <c r="D552" s="83"/>
      <c r="E552" s="83"/>
      <c r="F552" s="83"/>
      <c r="G552" s="469"/>
      <c r="H552" s="83"/>
      <c r="I552" s="83"/>
      <c r="J552" s="83"/>
      <c r="K552" s="83"/>
      <c r="L552" s="83"/>
      <c r="M552" s="83"/>
      <c r="N552" s="83"/>
      <c r="O552" s="83"/>
      <c r="P552" s="83"/>
      <c r="Q552" s="83"/>
      <c r="R552" s="83"/>
      <c r="S552" s="83"/>
      <c r="T552" s="83"/>
      <c r="U552" s="83"/>
      <c r="V552" s="83"/>
      <c r="W552" s="83"/>
      <c r="X552" s="83"/>
      <c r="Y552" s="83"/>
      <c r="Z552" s="83"/>
    </row>
    <row r="553" ht="15.75" customHeight="1">
      <c r="A553" s="83"/>
      <c r="B553" s="83"/>
      <c r="C553" s="83"/>
      <c r="D553" s="83"/>
      <c r="E553" s="83"/>
      <c r="F553" s="83"/>
      <c r="G553" s="469"/>
      <c r="H553" s="83"/>
      <c r="I553" s="83"/>
      <c r="J553" s="83"/>
      <c r="K553" s="83"/>
      <c r="L553" s="83"/>
      <c r="M553" s="83"/>
      <c r="N553" s="83"/>
      <c r="O553" s="83"/>
      <c r="P553" s="83"/>
      <c r="Q553" s="83"/>
      <c r="R553" s="83"/>
      <c r="S553" s="83"/>
      <c r="T553" s="83"/>
      <c r="U553" s="83"/>
      <c r="V553" s="83"/>
      <c r="W553" s="83"/>
      <c r="X553" s="83"/>
      <c r="Y553" s="83"/>
      <c r="Z553" s="83"/>
    </row>
    <row r="554" ht="15.75" customHeight="1">
      <c r="A554" s="83"/>
      <c r="B554" s="83"/>
      <c r="C554" s="83"/>
      <c r="D554" s="83"/>
      <c r="E554" s="83"/>
      <c r="F554" s="83"/>
      <c r="G554" s="469"/>
      <c r="H554" s="83"/>
      <c r="I554" s="83"/>
      <c r="J554" s="83"/>
      <c r="K554" s="83"/>
      <c r="L554" s="83"/>
      <c r="M554" s="83"/>
      <c r="N554" s="83"/>
      <c r="O554" s="83"/>
      <c r="P554" s="83"/>
      <c r="Q554" s="83"/>
      <c r="R554" s="83"/>
      <c r="S554" s="83"/>
      <c r="T554" s="83"/>
      <c r="U554" s="83"/>
      <c r="V554" s="83"/>
      <c r="W554" s="83"/>
      <c r="X554" s="83"/>
      <c r="Y554" s="83"/>
      <c r="Z554" s="83"/>
    </row>
    <row r="555" ht="15.75" customHeight="1">
      <c r="A555" s="83"/>
      <c r="B555" s="83"/>
      <c r="C555" s="83"/>
      <c r="D555" s="83"/>
      <c r="E555" s="83"/>
      <c r="F555" s="83"/>
      <c r="G555" s="469"/>
      <c r="H555" s="83"/>
      <c r="I555" s="83"/>
      <c r="J555" s="83"/>
      <c r="K555" s="83"/>
      <c r="L555" s="83"/>
      <c r="M555" s="83"/>
      <c r="N555" s="83"/>
      <c r="O555" s="83"/>
      <c r="P555" s="83"/>
      <c r="Q555" s="83"/>
      <c r="R555" s="83"/>
      <c r="S555" s="83"/>
      <c r="T555" s="83"/>
      <c r="U555" s="83"/>
      <c r="V555" s="83"/>
      <c r="W555" s="83"/>
      <c r="X555" s="83"/>
      <c r="Y555" s="83"/>
      <c r="Z555" s="83"/>
    </row>
    <row r="556" ht="15.75" customHeight="1">
      <c r="A556" s="83"/>
      <c r="B556" s="83"/>
      <c r="C556" s="83"/>
      <c r="D556" s="83"/>
      <c r="E556" s="83"/>
      <c r="F556" s="83"/>
      <c r="G556" s="469"/>
      <c r="H556" s="83"/>
      <c r="I556" s="83"/>
      <c r="J556" s="83"/>
      <c r="K556" s="83"/>
      <c r="L556" s="83"/>
      <c r="M556" s="83"/>
      <c r="N556" s="83"/>
      <c r="O556" s="83"/>
      <c r="P556" s="83"/>
      <c r="Q556" s="83"/>
      <c r="R556" s="83"/>
      <c r="S556" s="83"/>
      <c r="T556" s="83"/>
      <c r="U556" s="83"/>
      <c r="V556" s="83"/>
      <c r="W556" s="83"/>
      <c r="X556" s="83"/>
      <c r="Y556" s="83"/>
      <c r="Z556" s="83"/>
    </row>
    <row r="557" ht="15.75" customHeight="1">
      <c r="A557" s="83"/>
      <c r="B557" s="83"/>
      <c r="C557" s="83"/>
      <c r="D557" s="83"/>
      <c r="E557" s="83"/>
      <c r="F557" s="83"/>
      <c r="G557" s="469"/>
      <c r="H557" s="83"/>
      <c r="I557" s="83"/>
      <c r="J557" s="83"/>
      <c r="K557" s="83"/>
      <c r="L557" s="83"/>
      <c r="M557" s="83"/>
      <c r="N557" s="83"/>
      <c r="O557" s="83"/>
      <c r="P557" s="83"/>
      <c r="Q557" s="83"/>
      <c r="R557" s="83"/>
      <c r="S557" s="83"/>
      <c r="T557" s="83"/>
      <c r="U557" s="83"/>
      <c r="V557" s="83"/>
      <c r="W557" s="83"/>
      <c r="X557" s="83"/>
      <c r="Y557" s="83"/>
      <c r="Z557" s="83"/>
    </row>
    <row r="558" ht="15.75" customHeight="1">
      <c r="A558" s="83"/>
      <c r="B558" s="83"/>
      <c r="C558" s="83"/>
      <c r="D558" s="83"/>
      <c r="E558" s="83"/>
      <c r="F558" s="83"/>
      <c r="G558" s="469"/>
      <c r="H558" s="83"/>
      <c r="I558" s="83"/>
      <c r="J558" s="83"/>
      <c r="K558" s="83"/>
      <c r="L558" s="83"/>
      <c r="M558" s="83"/>
      <c r="N558" s="83"/>
      <c r="O558" s="83"/>
      <c r="P558" s="83"/>
      <c r="Q558" s="83"/>
      <c r="R558" s="83"/>
      <c r="S558" s="83"/>
      <c r="T558" s="83"/>
      <c r="U558" s="83"/>
      <c r="V558" s="83"/>
      <c r="W558" s="83"/>
      <c r="X558" s="83"/>
      <c r="Y558" s="83"/>
      <c r="Z558" s="83"/>
    </row>
    <row r="559" ht="15.75" customHeight="1">
      <c r="A559" s="83"/>
      <c r="B559" s="83"/>
      <c r="C559" s="83"/>
      <c r="D559" s="83"/>
      <c r="E559" s="83"/>
      <c r="F559" s="83"/>
      <c r="G559" s="469"/>
      <c r="H559" s="83"/>
      <c r="I559" s="83"/>
      <c r="J559" s="83"/>
      <c r="K559" s="83"/>
      <c r="L559" s="83"/>
      <c r="M559" s="83"/>
      <c r="N559" s="83"/>
      <c r="O559" s="83"/>
      <c r="P559" s="83"/>
      <c r="Q559" s="83"/>
      <c r="R559" s="83"/>
      <c r="S559" s="83"/>
      <c r="T559" s="83"/>
      <c r="U559" s="83"/>
      <c r="V559" s="83"/>
      <c r="W559" s="83"/>
      <c r="X559" s="83"/>
      <c r="Y559" s="83"/>
      <c r="Z559" s="83"/>
    </row>
    <row r="560" ht="15.75" customHeight="1">
      <c r="A560" s="83"/>
      <c r="B560" s="83"/>
      <c r="C560" s="83"/>
      <c r="D560" s="83"/>
      <c r="E560" s="83"/>
      <c r="F560" s="83"/>
      <c r="G560" s="469"/>
      <c r="H560" s="83"/>
      <c r="I560" s="83"/>
      <c r="J560" s="83"/>
      <c r="K560" s="83"/>
      <c r="L560" s="83"/>
      <c r="M560" s="83"/>
      <c r="N560" s="83"/>
      <c r="O560" s="83"/>
      <c r="P560" s="83"/>
      <c r="Q560" s="83"/>
      <c r="R560" s="83"/>
      <c r="S560" s="83"/>
      <c r="T560" s="83"/>
      <c r="U560" s="83"/>
      <c r="V560" s="83"/>
      <c r="W560" s="83"/>
      <c r="X560" s="83"/>
      <c r="Y560" s="83"/>
      <c r="Z560" s="83"/>
    </row>
    <row r="561" ht="15.75" customHeight="1">
      <c r="A561" s="83"/>
      <c r="B561" s="83"/>
      <c r="C561" s="83"/>
      <c r="D561" s="83"/>
      <c r="E561" s="83"/>
      <c r="F561" s="83"/>
      <c r="G561" s="469"/>
      <c r="H561" s="83"/>
      <c r="I561" s="83"/>
      <c r="J561" s="83"/>
      <c r="K561" s="83"/>
      <c r="L561" s="83"/>
      <c r="M561" s="83"/>
      <c r="N561" s="83"/>
      <c r="O561" s="83"/>
      <c r="P561" s="83"/>
      <c r="Q561" s="83"/>
      <c r="R561" s="83"/>
      <c r="S561" s="83"/>
      <c r="T561" s="83"/>
      <c r="U561" s="83"/>
      <c r="V561" s="83"/>
      <c r="W561" s="83"/>
      <c r="X561" s="83"/>
      <c r="Y561" s="83"/>
      <c r="Z561" s="83"/>
    </row>
    <row r="562" ht="15.75" customHeight="1">
      <c r="A562" s="83"/>
      <c r="B562" s="83"/>
      <c r="C562" s="83"/>
      <c r="D562" s="83"/>
      <c r="E562" s="83"/>
      <c r="F562" s="83"/>
      <c r="G562" s="469"/>
      <c r="H562" s="83"/>
      <c r="I562" s="83"/>
      <c r="J562" s="83"/>
      <c r="K562" s="83"/>
      <c r="L562" s="83"/>
      <c r="M562" s="83"/>
      <c r="N562" s="83"/>
      <c r="O562" s="83"/>
      <c r="P562" s="83"/>
      <c r="Q562" s="83"/>
      <c r="R562" s="83"/>
      <c r="S562" s="83"/>
      <c r="T562" s="83"/>
      <c r="U562" s="83"/>
      <c r="V562" s="83"/>
      <c r="W562" s="83"/>
      <c r="X562" s="83"/>
      <c r="Y562" s="83"/>
      <c r="Z562" s="83"/>
    </row>
    <row r="563" ht="15.75" customHeight="1">
      <c r="A563" s="83"/>
      <c r="B563" s="83"/>
      <c r="C563" s="83"/>
      <c r="D563" s="83"/>
      <c r="E563" s="83"/>
      <c r="F563" s="83"/>
      <c r="G563" s="469"/>
      <c r="H563" s="83"/>
      <c r="I563" s="83"/>
      <c r="J563" s="83"/>
      <c r="K563" s="83"/>
      <c r="L563" s="83"/>
      <c r="M563" s="83"/>
      <c r="N563" s="83"/>
      <c r="O563" s="83"/>
      <c r="P563" s="83"/>
      <c r="Q563" s="83"/>
      <c r="R563" s="83"/>
      <c r="S563" s="83"/>
      <c r="T563" s="83"/>
      <c r="U563" s="83"/>
      <c r="V563" s="83"/>
      <c r="W563" s="83"/>
      <c r="X563" s="83"/>
      <c r="Y563" s="83"/>
      <c r="Z563" s="83"/>
    </row>
    <row r="564" ht="15.75" customHeight="1">
      <c r="A564" s="83"/>
      <c r="B564" s="83"/>
      <c r="C564" s="83"/>
      <c r="D564" s="83"/>
      <c r="E564" s="83"/>
      <c r="F564" s="83"/>
      <c r="G564" s="469"/>
      <c r="H564" s="83"/>
      <c r="I564" s="83"/>
      <c r="J564" s="83"/>
      <c r="K564" s="83"/>
      <c r="L564" s="83"/>
      <c r="M564" s="83"/>
      <c r="N564" s="83"/>
      <c r="O564" s="83"/>
      <c r="P564" s="83"/>
      <c r="Q564" s="83"/>
      <c r="R564" s="83"/>
      <c r="S564" s="83"/>
      <c r="T564" s="83"/>
      <c r="U564" s="83"/>
      <c r="V564" s="83"/>
      <c r="W564" s="83"/>
      <c r="X564" s="83"/>
      <c r="Y564" s="83"/>
      <c r="Z564" s="83"/>
    </row>
    <row r="565" ht="15.75" customHeight="1">
      <c r="A565" s="83"/>
      <c r="B565" s="83"/>
      <c r="C565" s="83"/>
      <c r="D565" s="83"/>
      <c r="E565" s="83"/>
      <c r="F565" s="83"/>
      <c r="G565" s="469"/>
      <c r="H565" s="83"/>
      <c r="I565" s="83"/>
      <c r="J565" s="83"/>
      <c r="K565" s="83"/>
      <c r="L565" s="83"/>
      <c r="M565" s="83"/>
      <c r="N565" s="83"/>
      <c r="O565" s="83"/>
      <c r="P565" s="83"/>
      <c r="Q565" s="83"/>
      <c r="R565" s="83"/>
      <c r="S565" s="83"/>
      <c r="T565" s="83"/>
      <c r="U565" s="83"/>
      <c r="V565" s="83"/>
      <c r="W565" s="83"/>
      <c r="X565" s="83"/>
      <c r="Y565" s="83"/>
      <c r="Z565" s="83"/>
    </row>
    <row r="566" ht="15.75" customHeight="1">
      <c r="A566" s="83"/>
      <c r="B566" s="83"/>
      <c r="C566" s="83"/>
      <c r="D566" s="83"/>
      <c r="E566" s="83"/>
      <c r="F566" s="83"/>
      <c r="G566" s="469"/>
      <c r="H566" s="83"/>
      <c r="I566" s="83"/>
      <c r="J566" s="83"/>
      <c r="K566" s="83"/>
      <c r="L566" s="83"/>
      <c r="M566" s="83"/>
      <c r="N566" s="83"/>
      <c r="O566" s="83"/>
      <c r="P566" s="83"/>
      <c r="Q566" s="83"/>
      <c r="R566" s="83"/>
      <c r="S566" s="83"/>
      <c r="T566" s="83"/>
      <c r="U566" s="83"/>
      <c r="V566" s="83"/>
      <c r="W566" s="83"/>
      <c r="X566" s="83"/>
      <c r="Y566" s="83"/>
      <c r="Z566" s="83"/>
    </row>
    <row r="567" ht="15.75" customHeight="1">
      <c r="A567" s="83"/>
      <c r="B567" s="83"/>
      <c r="C567" s="83"/>
      <c r="D567" s="83"/>
      <c r="E567" s="83"/>
      <c r="F567" s="83"/>
      <c r="G567" s="469"/>
      <c r="H567" s="83"/>
      <c r="I567" s="83"/>
      <c r="J567" s="83"/>
      <c r="K567" s="83"/>
      <c r="L567" s="83"/>
      <c r="M567" s="83"/>
      <c r="N567" s="83"/>
      <c r="O567" s="83"/>
      <c r="P567" s="83"/>
      <c r="Q567" s="83"/>
      <c r="R567" s="83"/>
      <c r="S567" s="83"/>
      <c r="T567" s="83"/>
      <c r="U567" s="83"/>
      <c r="V567" s="83"/>
      <c r="W567" s="83"/>
      <c r="X567" s="83"/>
      <c r="Y567" s="83"/>
      <c r="Z567" s="83"/>
    </row>
    <row r="568" ht="15.75" customHeight="1">
      <c r="A568" s="83"/>
      <c r="B568" s="83"/>
      <c r="C568" s="83"/>
      <c r="D568" s="83"/>
      <c r="E568" s="83"/>
      <c r="F568" s="83"/>
      <c r="G568" s="469"/>
      <c r="H568" s="83"/>
      <c r="I568" s="83"/>
      <c r="J568" s="83"/>
      <c r="K568" s="83"/>
      <c r="L568" s="83"/>
      <c r="M568" s="83"/>
      <c r="N568" s="83"/>
      <c r="O568" s="83"/>
      <c r="P568" s="83"/>
      <c r="Q568" s="83"/>
      <c r="R568" s="83"/>
      <c r="S568" s="83"/>
      <c r="T568" s="83"/>
      <c r="U568" s="83"/>
      <c r="V568" s="83"/>
      <c r="W568" s="83"/>
      <c r="X568" s="83"/>
      <c r="Y568" s="83"/>
      <c r="Z568" s="83"/>
    </row>
    <row r="569" ht="15.75" customHeight="1">
      <c r="A569" s="83"/>
      <c r="B569" s="83"/>
      <c r="C569" s="83"/>
      <c r="D569" s="83"/>
      <c r="E569" s="83"/>
      <c r="F569" s="83"/>
      <c r="G569" s="469"/>
      <c r="H569" s="83"/>
      <c r="I569" s="83"/>
      <c r="J569" s="83"/>
      <c r="K569" s="83"/>
      <c r="L569" s="83"/>
      <c r="M569" s="83"/>
      <c r="N569" s="83"/>
      <c r="O569" s="83"/>
      <c r="P569" s="83"/>
      <c r="Q569" s="83"/>
      <c r="R569" s="83"/>
      <c r="S569" s="83"/>
      <c r="T569" s="83"/>
      <c r="U569" s="83"/>
      <c r="V569" s="83"/>
      <c r="W569" s="83"/>
      <c r="X569" s="83"/>
      <c r="Y569" s="83"/>
      <c r="Z569" s="83"/>
    </row>
    <row r="570" ht="15.75" customHeight="1">
      <c r="A570" s="83"/>
      <c r="B570" s="83"/>
      <c r="C570" s="83"/>
      <c r="D570" s="83"/>
      <c r="E570" s="83"/>
      <c r="F570" s="83"/>
      <c r="G570" s="469"/>
      <c r="H570" s="83"/>
      <c r="I570" s="83"/>
      <c r="J570" s="83"/>
      <c r="K570" s="83"/>
      <c r="L570" s="83"/>
      <c r="M570" s="83"/>
      <c r="N570" s="83"/>
      <c r="O570" s="83"/>
      <c r="P570" s="83"/>
      <c r="Q570" s="83"/>
      <c r="R570" s="83"/>
      <c r="S570" s="83"/>
      <c r="T570" s="83"/>
      <c r="U570" s="83"/>
      <c r="V570" s="83"/>
      <c r="W570" s="83"/>
      <c r="X570" s="83"/>
      <c r="Y570" s="83"/>
      <c r="Z570" s="83"/>
    </row>
    <row r="571" ht="15.75" customHeight="1">
      <c r="A571" s="83"/>
      <c r="B571" s="83"/>
      <c r="C571" s="83"/>
      <c r="D571" s="83"/>
      <c r="E571" s="83"/>
      <c r="F571" s="83"/>
      <c r="G571" s="469"/>
      <c r="H571" s="83"/>
      <c r="I571" s="83"/>
      <c r="J571" s="83"/>
      <c r="K571" s="83"/>
      <c r="L571" s="83"/>
      <c r="M571" s="83"/>
      <c r="N571" s="83"/>
      <c r="O571" s="83"/>
      <c r="P571" s="83"/>
      <c r="Q571" s="83"/>
      <c r="R571" s="83"/>
      <c r="S571" s="83"/>
      <c r="T571" s="83"/>
      <c r="U571" s="83"/>
      <c r="V571" s="83"/>
      <c r="W571" s="83"/>
      <c r="X571" s="83"/>
      <c r="Y571" s="83"/>
      <c r="Z571" s="83"/>
    </row>
    <row r="572" ht="15.75" customHeight="1">
      <c r="A572" s="83"/>
      <c r="B572" s="83"/>
      <c r="C572" s="83"/>
      <c r="D572" s="83"/>
      <c r="E572" s="83"/>
      <c r="F572" s="83"/>
      <c r="G572" s="469"/>
      <c r="H572" s="83"/>
      <c r="I572" s="83"/>
      <c r="J572" s="83"/>
      <c r="K572" s="83"/>
      <c r="L572" s="83"/>
      <c r="M572" s="83"/>
      <c r="N572" s="83"/>
      <c r="O572" s="83"/>
      <c r="P572" s="83"/>
      <c r="Q572" s="83"/>
      <c r="R572" s="83"/>
      <c r="S572" s="83"/>
      <c r="T572" s="83"/>
      <c r="U572" s="83"/>
      <c r="V572" s="83"/>
      <c r="W572" s="83"/>
      <c r="X572" s="83"/>
      <c r="Y572" s="83"/>
      <c r="Z572" s="83"/>
    </row>
    <row r="573" ht="15.75" customHeight="1">
      <c r="A573" s="83"/>
      <c r="B573" s="83"/>
      <c r="C573" s="83"/>
      <c r="D573" s="83"/>
      <c r="E573" s="83"/>
      <c r="F573" s="83"/>
      <c r="G573" s="469"/>
      <c r="H573" s="83"/>
      <c r="I573" s="83"/>
      <c r="J573" s="83"/>
      <c r="K573" s="83"/>
      <c r="L573" s="83"/>
      <c r="M573" s="83"/>
      <c r="N573" s="83"/>
      <c r="O573" s="83"/>
      <c r="P573" s="83"/>
      <c r="Q573" s="83"/>
      <c r="R573" s="83"/>
      <c r="S573" s="83"/>
      <c r="T573" s="83"/>
      <c r="U573" s="83"/>
      <c r="V573" s="83"/>
      <c r="W573" s="83"/>
      <c r="X573" s="83"/>
      <c r="Y573" s="83"/>
      <c r="Z573" s="83"/>
    </row>
    <row r="574" ht="15.75" customHeight="1">
      <c r="A574" s="83"/>
      <c r="B574" s="83"/>
      <c r="C574" s="83"/>
      <c r="D574" s="83"/>
      <c r="E574" s="83"/>
      <c r="F574" s="83"/>
      <c r="G574" s="469"/>
      <c r="H574" s="83"/>
      <c r="I574" s="83"/>
      <c r="J574" s="83"/>
      <c r="K574" s="83"/>
      <c r="L574" s="83"/>
      <c r="M574" s="83"/>
      <c r="N574" s="83"/>
      <c r="O574" s="83"/>
      <c r="P574" s="83"/>
      <c r="Q574" s="83"/>
      <c r="R574" s="83"/>
      <c r="S574" s="83"/>
      <c r="T574" s="83"/>
      <c r="U574" s="83"/>
      <c r="V574" s="83"/>
      <c r="W574" s="83"/>
      <c r="X574" s="83"/>
      <c r="Y574" s="83"/>
      <c r="Z574" s="83"/>
    </row>
    <row r="575" ht="15.75" customHeight="1">
      <c r="A575" s="83"/>
      <c r="B575" s="83"/>
      <c r="C575" s="83"/>
      <c r="D575" s="83"/>
      <c r="E575" s="83"/>
      <c r="F575" s="83"/>
      <c r="G575" s="469"/>
      <c r="H575" s="83"/>
      <c r="I575" s="83"/>
      <c r="J575" s="83"/>
      <c r="K575" s="83"/>
      <c r="L575" s="83"/>
      <c r="M575" s="83"/>
      <c r="N575" s="83"/>
      <c r="O575" s="83"/>
      <c r="P575" s="83"/>
      <c r="Q575" s="83"/>
      <c r="R575" s="83"/>
      <c r="S575" s="83"/>
      <c r="T575" s="83"/>
      <c r="U575" s="83"/>
      <c r="V575" s="83"/>
      <c r="W575" s="83"/>
      <c r="X575" s="83"/>
      <c r="Y575" s="83"/>
      <c r="Z575" s="83"/>
    </row>
    <row r="576" ht="15.75" customHeight="1">
      <c r="A576" s="83"/>
      <c r="B576" s="83"/>
      <c r="C576" s="83"/>
      <c r="D576" s="83"/>
      <c r="E576" s="83"/>
      <c r="F576" s="83"/>
      <c r="G576" s="469"/>
      <c r="H576" s="83"/>
      <c r="I576" s="83"/>
      <c r="J576" s="83"/>
      <c r="K576" s="83"/>
      <c r="L576" s="83"/>
      <c r="M576" s="83"/>
      <c r="N576" s="83"/>
      <c r="O576" s="83"/>
      <c r="P576" s="83"/>
      <c r="Q576" s="83"/>
      <c r="R576" s="83"/>
      <c r="S576" s="83"/>
      <c r="T576" s="83"/>
      <c r="U576" s="83"/>
      <c r="V576" s="83"/>
      <c r="W576" s="83"/>
      <c r="X576" s="83"/>
      <c r="Y576" s="83"/>
      <c r="Z576" s="83"/>
    </row>
    <row r="577" ht="15.75" customHeight="1">
      <c r="A577" s="83"/>
      <c r="B577" s="83"/>
      <c r="C577" s="83"/>
      <c r="D577" s="83"/>
      <c r="E577" s="83"/>
      <c r="F577" s="83"/>
      <c r="G577" s="469"/>
      <c r="H577" s="83"/>
      <c r="I577" s="83"/>
      <c r="J577" s="83"/>
      <c r="K577" s="83"/>
      <c r="L577" s="83"/>
      <c r="M577" s="83"/>
      <c r="N577" s="83"/>
      <c r="O577" s="83"/>
      <c r="P577" s="83"/>
      <c r="Q577" s="83"/>
      <c r="R577" s="83"/>
      <c r="S577" s="83"/>
      <c r="T577" s="83"/>
      <c r="U577" s="83"/>
      <c r="V577" s="83"/>
      <c r="W577" s="83"/>
      <c r="X577" s="83"/>
      <c r="Y577" s="83"/>
      <c r="Z577" s="83"/>
    </row>
    <row r="578" ht="15.75" customHeight="1">
      <c r="A578" s="83"/>
      <c r="B578" s="83"/>
      <c r="C578" s="83"/>
      <c r="D578" s="83"/>
      <c r="E578" s="83"/>
      <c r="F578" s="83"/>
      <c r="G578" s="469"/>
      <c r="H578" s="83"/>
      <c r="I578" s="83"/>
      <c r="J578" s="83"/>
      <c r="K578" s="83"/>
      <c r="L578" s="83"/>
      <c r="M578" s="83"/>
      <c r="N578" s="83"/>
      <c r="O578" s="83"/>
      <c r="P578" s="83"/>
      <c r="Q578" s="83"/>
      <c r="R578" s="83"/>
      <c r="S578" s="83"/>
      <c r="T578" s="83"/>
      <c r="U578" s="83"/>
      <c r="V578" s="83"/>
      <c r="W578" s="83"/>
      <c r="X578" s="83"/>
      <c r="Y578" s="83"/>
      <c r="Z578" s="83"/>
    </row>
    <row r="579" ht="15.75" customHeight="1">
      <c r="A579" s="83"/>
      <c r="B579" s="83"/>
      <c r="C579" s="83"/>
      <c r="D579" s="83"/>
      <c r="E579" s="83"/>
      <c r="F579" s="83"/>
      <c r="G579" s="469"/>
      <c r="H579" s="83"/>
      <c r="I579" s="83"/>
      <c r="J579" s="83"/>
      <c r="K579" s="83"/>
      <c r="L579" s="83"/>
      <c r="M579" s="83"/>
      <c r="N579" s="83"/>
      <c r="O579" s="83"/>
      <c r="P579" s="83"/>
      <c r="Q579" s="83"/>
      <c r="R579" s="83"/>
      <c r="S579" s="83"/>
      <c r="T579" s="83"/>
      <c r="U579" s="83"/>
      <c r="V579" s="83"/>
      <c r="W579" s="83"/>
      <c r="X579" s="83"/>
      <c r="Y579" s="83"/>
      <c r="Z579" s="83"/>
    </row>
    <row r="580" ht="15.75" customHeight="1">
      <c r="A580" s="83"/>
      <c r="B580" s="83"/>
      <c r="C580" s="83"/>
      <c r="D580" s="83"/>
      <c r="E580" s="83"/>
      <c r="F580" s="83"/>
      <c r="G580" s="469"/>
      <c r="H580" s="83"/>
      <c r="I580" s="83"/>
      <c r="J580" s="83"/>
      <c r="K580" s="83"/>
      <c r="L580" s="83"/>
      <c r="M580" s="83"/>
      <c r="N580" s="83"/>
      <c r="O580" s="83"/>
      <c r="P580" s="83"/>
      <c r="Q580" s="83"/>
      <c r="R580" s="83"/>
      <c r="S580" s="83"/>
      <c r="T580" s="83"/>
      <c r="U580" s="83"/>
      <c r="V580" s="83"/>
      <c r="W580" s="83"/>
      <c r="X580" s="83"/>
      <c r="Y580" s="83"/>
      <c r="Z580" s="83"/>
    </row>
    <row r="581" ht="15.75" customHeight="1">
      <c r="A581" s="83"/>
      <c r="B581" s="83"/>
      <c r="C581" s="83"/>
      <c r="D581" s="83"/>
      <c r="E581" s="83"/>
      <c r="F581" s="83"/>
      <c r="G581" s="469"/>
      <c r="H581" s="83"/>
      <c r="I581" s="83"/>
      <c r="J581" s="83"/>
      <c r="K581" s="83"/>
      <c r="L581" s="83"/>
      <c r="M581" s="83"/>
      <c r="N581" s="83"/>
      <c r="O581" s="83"/>
      <c r="P581" s="83"/>
      <c r="Q581" s="83"/>
      <c r="R581" s="83"/>
      <c r="S581" s="83"/>
      <c r="T581" s="83"/>
      <c r="U581" s="83"/>
      <c r="V581" s="83"/>
      <c r="W581" s="83"/>
      <c r="X581" s="83"/>
      <c r="Y581" s="83"/>
      <c r="Z581" s="83"/>
    </row>
    <row r="582" ht="15.75" customHeight="1">
      <c r="A582" s="83"/>
      <c r="B582" s="83"/>
      <c r="C582" s="83"/>
      <c r="D582" s="83"/>
      <c r="E582" s="83"/>
      <c r="F582" s="83"/>
      <c r="G582" s="469"/>
      <c r="H582" s="83"/>
      <c r="I582" s="83"/>
      <c r="J582" s="83"/>
      <c r="K582" s="83"/>
      <c r="L582" s="83"/>
      <c r="M582" s="83"/>
      <c r="N582" s="83"/>
      <c r="O582" s="83"/>
      <c r="P582" s="83"/>
      <c r="Q582" s="83"/>
      <c r="R582" s="83"/>
      <c r="S582" s="83"/>
      <c r="T582" s="83"/>
      <c r="U582" s="83"/>
      <c r="V582" s="83"/>
      <c r="W582" s="83"/>
      <c r="X582" s="83"/>
      <c r="Y582" s="83"/>
      <c r="Z582" s="83"/>
    </row>
    <row r="583" ht="15.75" customHeight="1">
      <c r="A583" s="83"/>
      <c r="B583" s="83"/>
      <c r="C583" s="83"/>
      <c r="D583" s="83"/>
      <c r="E583" s="83"/>
      <c r="F583" s="83"/>
      <c r="G583" s="469"/>
      <c r="H583" s="83"/>
      <c r="I583" s="83"/>
      <c r="J583" s="83"/>
      <c r="K583" s="83"/>
      <c r="L583" s="83"/>
      <c r="M583" s="83"/>
      <c r="N583" s="83"/>
      <c r="O583" s="83"/>
      <c r="P583" s="83"/>
      <c r="Q583" s="83"/>
      <c r="R583" s="83"/>
      <c r="S583" s="83"/>
      <c r="T583" s="83"/>
      <c r="U583" s="83"/>
      <c r="V583" s="83"/>
      <c r="W583" s="83"/>
      <c r="X583" s="83"/>
      <c r="Y583" s="83"/>
      <c r="Z583" s="83"/>
    </row>
    <row r="584" ht="15.75" customHeight="1">
      <c r="A584" s="83"/>
      <c r="B584" s="83"/>
      <c r="C584" s="83"/>
      <c r="D584" s="83"/>
      <c r="E584" s="83"/>
      <c r="F584" s="83"/>
      <c r="G584" s="469"/>
      <c r="H584" s="83"/>
      <c r="I584" s="83"/>
      <c r="J584" s="83"/>
      <c r="K584" s="83"/>
      <c r="L584" s="83"/>
      <c r="M584" s="83"/>
      <c r="N584" s="83"/>
      <c r="O584" s="83"/>
      <c r="P584" s="83"/>
      <c r="Q584" s="83"/>
      <c r="R584" s="83"/>
      <c r="S584" s="83"/>
      <c r="T584" s="83"/>
      <c r="U584" s="83"/>
      <c r="V584" s="83"/>
      <c r="W584" s="83"/>
      <c r="X584" s="83"/>
      <c r="Y584" s="83"/>
      <c r="Z584" s="83"/>
    </row>
    <row r="585" ht="15.75" customHeight="1">
      <c r="A585" s="83"/>
      <c r="B585" s="83"/>
      <c r="C585" s="83"/>
      <c r="D585" s="83"/>
      <c r="E585" s="83"/>
      <c r="F585" s="83"/>
      <c r="G585" s="469"/>
      <c r="H585" s="83"/>
      <c r="I585" s="83"/>
      <c r="J585" s="83"/>
      <c r="K585" s="83"/>
      <c r="L585" s="83"/>
      <c r="M585" s="83"/>
      <c r="N585" s="83"/>
      <c r="O585" s="83"/>
      <c r="P585" s="83"/>
      <c r="Q585" s="83"/>
      <c r="R585" s="83"/>
      <c r="S585" s="83"/>
      <c r="T585" s="83"/>
      <c r="U585" s="83"/>
      <c r="V585" s="83"/>
      <c r="W585" s="83"/>
      <c r="X585" s="83"/>
      <c r="Y585" s="83"/>
      <c r="Z585" s="83"/>
    </row>
    <row r="586" ht="15.75" customHeight="1">
      <c r="A586" s="83"/>
      <c r="B586" s="83"/>
      <c r="C586" s="83"/>
      <c r="D586" s="83"/>
      <c r="E586" s="83"/>
      <c r="F586" s="83"/>
      <c r="G586" s="469"/>
      <c r="H586" s="83"/>
      <c r="I586" s="83"/>
      <c r="J586" s="83"/>
      <c r="K586" s="83"/>
      <c r="L586" s="83"/>
      <c r="M586" s="83"/>
      <c r="N586" s="83"/>
      <c r="O586" s="83"/>
      <c r="P586" s="83"/>
      <c r="Q586" s="83"/>
      <c r="R586" s="83"/>
      <c r="S586" s="83"/>
      <c r="T586" s="83"/>
      <c r="U586" s="83"/>
      <c r="V586" s="83"/>
      <c r="W586" s="83"/>
      <c r="X586" s="83"/>
      <c r="Y586" s="83"/>
      <c r="Z586" s="83"/>
    </row>
    <row r="587" ht="15.75" customHeight="1">
      <c r="A587" s="83"/>
      <c r="B587" s="83"/>
      <c r="C587" s="83"/>
      <c r="D587" s="83"/>
      <c r="E587" s="83"/>
      <c r="F587" s="83"/>
      <c r="G587" s="469"/>
      <c r="H587" s="83"/>
      <c r="I587" s="83"/>
      <c r="J587" s="83"/>
      <c r="K587" s="83"/>
      <c r="L587" s="83"/>
      <c r="M587" s="83"/>
      <c r="N587" s="83"/>
      <c r="O587" s="83"/>
      <c r="P587" s="83"/>
      <c r="Q587" s="83"/>
      <c r="R587" s="83"/>
      <c r="S587" s="83"/>
      <c r="T587" s="83"/>
      <c r="U587" s="83"/>
      <c r="V587" s="83"/>
      <c r="W587" s="83"/>
      <c r="X587" s="83"/>
      <c r="Y587" s="83"/>
      <c r="Z587" s="83"/>
    </row>
    <row r="588" ht="15.75" customHeight="1">
      <c r="A588" s="83"/>
      <c r="B588" s="83"/>
      <c r="C588" s="83"/>
      <c r="D588" s="83"/>
      <c r="E588" s="83"/>
      <c r="F588" s="83"/>
      <c r="G588" s="469"/>
      <c r="H588" s="83"/>
      <c r="I588" s="83"/>
      <c r="J588" s="83"/>
      <c r="K588" s="83"/>
      <c r="L588" s="83"/>
      <c r="M588" s="83"/>
      <c r="N588" s="83"/>
      <c r="O588" s="83"/>
      <c r="P588" s="83"/>
      <c r="Q588" s="83"/>
      <c r="R588" s="83"/>
      <c r="S588" s="83"/>
      <c r="T588" s="83"/>
      <c r="U588" s="83"/>
      <c r="V588" s="83"/>
      <c r="W588" s="83"/>
      <c r="X588" s="83"/>
      <c r="Y588" s="83"/>
      <c r="Z588" s="83"/>
    </row>
    <row r="589" ht="15.75" customHeight="1">
      <c r="A589" s="83"/>
      <c r="B589" s="83"/>
      <c r="C589" s="83"/>
      <c r="D589" s="83"/>
      <c r="E589" s="83"/>
      <c r="F589" s="83"/>
      <c r="G589" s="469"/>
      <c r="H589" s="83"/>
      <c r="I589" s="83"/>
      <c r="J589" s="83"/>
      <c r="K589" s="83"/>
      <c r="L589" s="83"/>
      <c r="M589" s="83"/>
      <c r="N589" s="83"/>
      <c r="O589" s="83"/>
      <c r="P589" s="83"/>
      <c r="Q589" s="83"/>
      <c r="R589" s="83"/>
      <c r="S589" s="83"/>
      <c r="T589" s="83"/>
      <c r="U589" s="83"/>
      <c r="V589" s="83"/>
      <c r="W589" s="83"/>
      <c r="X589" s="83"/>
      <c r="Y589" s="83"/>
      <c r="Z589" s="83"/>
    </row>
    <row r="590" ht="15.75" customHeight="1">
      <c r="A590" s="83"/>
      <c r="B590" s="83"/>
      <c r="C590" s="83"/>
      <c r="D590" s="83"/>
      <c r="E590" s="83"/>
      <c r="F590" s="83"/>
      <c r="G590" s="469"/>
      <c r="H590" s="83"/>
      <c r="I590" s="83"/>
      <c r="J590" s="83"/>
      <c r="K590" s="83"/>
      <c r="L590" s="83"/>
      <c r="M590" s="83"/>
      <c r="N590" s="83"/>
      <c r="O590" s="83"/>
      <c r="P590" s="83"/>
      <c r="Q590" s="83"/>
      <c r="R590" s="83"/>
      <c r="S590" s="83"/>
      <c r="T590" s="83"/>
      <c r="U590" s="83"/>
      <c r="V590" s="83"/>
      <c r="W590" s="83"/>
      <c r="X590" s="83"/>
      <c r="Y590" s="83"/>
      <c r="Z590" s="83"/>
    </row>
    <row r="591" ht="15.75" customHeight="1">
      <c r="A591" s="83"/>
      <c r="B591" s="83"/>
      <c r="C591" s="83"/>
      <c r="D591" s="83"/>
      <c r="E591" s="83"/>
      <c r="F591" s="83"/>
      <c r="G591" s="469"/>
      <c r="H591" s="83"/>
      <c r="I591" s="83"/>
      <c r="J591" s="83"/>
      <c r="K591" s="83"/>
      <c r="L591" s="83"/>
      <c r="M591" s="83"/>
      <c r="N591" s="83"/>
      <c r="O591" s="83"/>
      <c r="P591" s="83"/>
      <c r="Q591" s="83"/>
      <c r="R591" s="83"/>
      <c r="S591" s="83"/>
      <c r="T591" s="83"/>
      <c r="U591" s="83"/>
      <c r="V591" s="83"/>
      <c r="W591" s="83"/>
      <c r="X591" s="83"/>
      <c r="Y591" s="83"/>
      <c r="Z591" s="83"/>
    </row>
    <row r="592" ht="15.75" customHeight="1">
      <c r="A592" s="83"/>
      <c r="B592" s="83"/>
      <c r="C592" s="83"/>
      <c r="D592" s="83"/>
      <c r="E592" s="83"/>
      <c r="F592" s="83"/>
      <c r="G592" s="469"/>
      <c r="H592" s="83"/>
      <c r="I592" s="83"/>
      <c r="J592" s="83"/>
      <c r="K592" s="83"/>
      <c r="L592" s="83"/>
      <c r="M592" s="83"/>
      <c r="N592" s="83"/>
      <c r="O592" s="83"/>
      <c r="P592" s="83"/>
      <c r="Q592" s="83"/>
      <c r="R592" s="83"/>
      <c r="S592" s="83"/>
      <c r="T592" s="83"/>
      <c r="U592" s="83"/>
      <c r="V592" s="83"/>
      <c r="W592" s="83"/>
      <c r="X592" s="83"/>
      <c r="Y592" s="83"/>
      <c r="Z592" s="83"/>
    </row>
    <row r="593" ht="15.75" customHeight="1">
      <c r="A593" s="83"/>
      <c r="B593" s="83"/>
      <c r="C593" s="83"/>
      <c r="D593" s="83"/>
      <c r="E593" s="83"/>
      <c r="F593" s="83"/>
      <c r="G593" s="469"/>
      <c r="H593" s="83"/>
      <c r="I593" s="83"/>
      <c r="J593" s="83"/>
      <c r="K593" s="83"/>
      <c r="L593" s="83"/>
      <c r="M593" s="83"/>
      <c r="N593" s="83"/>
      <c r="O593" s="83"/>
      <c r="P593" s="83"/>
      <c r="Q593" s="83"/>
      <c r="R593" s="83"/>
      <c r="S593" s="83"/>
      <c r="T593" s="83"/>
      <c r="U593" s="83"/>
      <c r="V593" s="83"/>
      <c r="W593" s="83"/>
      <c r="X593" s="83"/>
      <c r="Y593" s="83"/>
      <c r="Z593" s="83"/>
    </row>
    <row r="594" ht="15.75" customHeight="1">
      <c r="A594" s="83"/>
      <c r="B594" s="83"/>
      <c r="C594" s="83"/>
      <c r="D594" s="83"/>
      <c r="E594" s="83"/>
      <c r="F594" s="83"/>
      <c r="G594" s="469"/>
      <c r="H594" s="83"/>
      <c r="I594" s="83"/>
      <c r="J594" s="83"/>
      <c r="K594" s="83"/>
      <c r="L594" s="83"/>
      <c r="M594" s="83"/>
      <c r="N594" s="83"/>
      <c r="O594" s="83"/>
      <c r="P594" s="83"/>
      <c r="Q594" s="83"/>
      <c r="R594" s="83"/>
      <c r="S594" s="83"/>
      <c r="T594" s="83"/>
      <c r="U594" s="83"/>
      <c r="V594" s="83"/>
      <c r="W594" s="83"/>
      <c r="X594" s="83"/>
      <c r="Y594" s="83"/>
      <c r="Z594" s="83"/>
    </row>
    <row r="595" ht="15.75" customHeight="1">
      <c r="A595" s="83"/>
      <c r="B595" s="83"/>
      <c r="C595" s="83"/>
      <c r="D595" s="83"/>
      <c r="E595" s="83"/>
      <c r="F595" s="83"/>
      <c r="G595" s="469"/>
      <c r="H595" s="83"/>
      <c r="I595" s="83"/>
      <c r="J595" s="83"/>
      <c r="K595" s="83"/>
      <c r="L595" s="83"/>
      <c r="M595" s="83"/>
      <c r="N595" s="83"/>
      <c r="O595" s="83"/>
      <c r="P595" s="83"/>
      <c r="Q595" s="83"/>
      <c r="R595" s="83"/>
      <c r="S595" s="83"/>
      <c r="T595" s="83"/>
      <c r="U595" s="83"/>
      <c r="V595" s="83"/>
      <c r="W595" s="83"/>
      <c r="X595" s="83"/>
      <c r="Y595" s="83"/>
      <c r="Z595" s="83"/>
    </row>
    <row r="596" ht="15.75" customHeight="1">
      <c r="A596" s="83"/>
      <c r="B596" s="83"/>
      <c r="C596" s="83"/>
      <c r="D596" s="83"/>
      <c r="E596" s="83"/>
      <c r="F596" s="83"/>
      <c r="G596" s="469"/>
      <c r="H596" s="83"/>
      <c r="I596" s="83"/>
      <c r="J596" s="83"/>
      <c r="K596" s="83"/>
      <c r="L596" s="83"/>
      <c r="M596" s="83"/>
      <c r="N596" s="83"/>
      <c r="O596" s="83"/>
      <c r="P596" s="83"/>
      <c r="Q596" s="83"/>
      <c r="R596" s="83"/>
      <c r="S596" s="83"/>
      <c r="T596" s="83"/>
      <c r="U596" s="83"/>
      <c r="V596" s="83"/>
      <c r="W596" s="83"/>
      <c r="X596" s="83"/>
      <c r="Y596" s="83"/>
      <c r="Z596" s="83"/>
    </row>
    <row r="597" ht="15.75" customHeight="1">
      <c r="A597" s="83"/>
      <c r="B597" s="83"/>
      <c r="C597" s="83"/>
      <c r="D597" s="83"/>
      <c r="E597" s="83"/>
      <c r="F597" s="83"/>
      <c r="G597" s="469"/>
      <c r="H597" s="83"/>
      <c r="I597" s="83"/>
      <c r="J597" s="83"/>
      <c r="K597" s="83"/>
      <c r="L597" s="83"/>
      <c r="M597" s="83"/>
      <c r="N597" s="83"/>
      <c r="O597" s="83"/>
      <c r="P597" s="83"/>
      <c r="Q597" s="83"/>
      <c r="R597" s="83"/>
      <c r="S597" s="83"/>
      <c r="T597" s="83"/>
      <c r="U597" s="83"/>
      <c r="V597" s="83"/>
      <c r="W597" s="83"/>
      <c r="X597" s="83"/>
      <c r="Y597" s="83"/>
      <c r="Z597" s="83"/>
    </row>
    <row r="598" ht="15.75" customHeight="1">
      <c r="A598" s="83"/>
      <c r="B598" s="83"/>
      <c r="C598" s="83"/>
      <c r="D598" s="83"/>
      <c r="E598" s="83"/>
      <c r="F598" s="83"/>
      <c r="G598" s="469"/>
      <c r="H598" s="83"/>
      <c r="I598" s="83"/>
      <c r="J598" s="83"/>
      <c r="K598" s="83"/>
      <c r="L598" s="83"/>
      <c r="M598" s="83"/>
      <c r="N598" s="83"/>
      <c r="O598" s="83"/>
      <c r="P598" s="83"/>
      <c r="Q598" s="83"/>
      <c r="R598" s="83"/>
      <c r="S598" s="83"/>
      <c r="T598" s="83"/>
      <c r="U598" s="83"/>
      <c r="V598" s="83"/>
      <c r="W598" s="83"/>
      <c r="X598" s="83"/>
      <c r="Y598" s="83"/>
      <c r="Z598" s="83"/>
    </row>
    <row r="599" ht="15.75" customHeight="1">
      <c r="A599" s="83"/>
      <c r="B599" s="83"/>
      <c r="C599" s="83"/>
      <c r="D599" s="83"/>
      <c r="E599" s="83"/>
      <c r="F599" s="83"/>
      <c r="G599" s="469"/>
      <c r="H599" s="83"/>
      <c r="I599" s="83"/>
      <c r="J599" s="83"/>
      <c r="K599" s="83"/>
      <c r="L599" s="83"/>
      <c r="M599" s="83"/>
      <c r="N599" s="83"/>
      <c r="O599" s="83"/>
      <c r="P599" s="83"/>
      <c r="Q599" s="83"/>
      <c r="R599" s="83"/>
      <c r="S599" s="83"/>
      <c r="T599" s="83"/>
      <c r="U599" s="83"/>
      <c r="V599" s="83"/>
      <c r="W599" s="83"/>
      <c r="X599" s="83"/>
      <c r="Y599" s="83"/>
      <c r="Z599" s="83"/>
    </row>
    <row r="600" ht="15.75" customHeight="1">
      <c r="A600" s="83"/>
      <c r="B600" s="83"/>
      <c r="C600" s="83"/>
      <c r="D600" s="83"/>
      <c r="E600" s="83"/>
      <c r="F600" s="83"/>
      <c r="G600" s="469"/>
      <c r="H600" s="83"/>
      <c r="I600" s="83"/>
      <c r="J600" s="83"/>
      <c r="K600" s="83"/>
      <c r="L600" s="83"/>
      <c r="M600" s="83"/>
      <c r="N600" s="83"/>
      <c r="O600" s="83"/>
      <c r="P600" s="83"/>
      <c r="Q600" s="83"/>
      <c r="R600" s="83"/>
      <c r="S600" s="83"/>
      <c r="T600" s="83"/>
      <c r="U600" s="83"/>
      <c r="V600" s="83"/>
      <c r="W600" s="83"/>
      <c r="X600" s="83"/>
      <c r="Y600" s="83"/>
      <c r="Z600" s="83"/>
    </row>
    <row r="601" ht="15.75" customHeight="1">
      <c r="A601" s="83"/>
      <c r="B601" s="83"/>
      <c r="C601" s="83"/>
      <c r="D601" s="83"/>
      <c r="E601" s="83"/>
      <c r="F601" s="83"/>
      <c r="G601" s="469"/>
      <c r="H601" s="83"/>
      <c r="I601" s="83"/>
      <c r="J601" s="83"/>
      <c r="K601" s="83"/>
      <c r="L601" s="83"/>
      <c r="M601" s="83"/>
      <c r="N601" s="83"/>
      <c r="O601" s="83"/>
      <c r="P601" s="83"/>
      <c r="Q601" s="83"/>
      <c r="R601" s="83"/>
      <c r="S601" s="83"/>
      <c r="T601" s="83"/>
      <c r="U601" s="83"/>
      <c r="V601" s="83"/>
      <c r="W601" s="83"/>
      <c r="X601" s="83"/>
      <c r="Y601" s="83"/>
      <c r="Z601" s="83"/>
    </row>
    <row r="602" ht="15.75" customHeight="1">
      <c r="A602" s="83"/>
      <c r="B602" s="83"/>
      <c r="C602" s="83"/>
      <c r="D602" s="83"/>
      <c r="E602" s="83"/>
      <c r="F602" s="83"/>
      <c r="G602" s="469"/>
      <c r="H602" s="83"/>
      <c r="I602" s="83"/>
      <c r="J602" s="83"/>
      <c r="K602" s="83"/>
      <c r="L602" s="83"/>
      <c r="M602" s="83"/>
      <c r="N602" s="83"/>
      <c r="O602" s="83"/>
      <c r="P602" s="83"/>
      <c r="Q602" s="83"/>
      <c r="R602" s="83"/>
      <c r="S602" s="83"/>
      <c r="T602" s="83"/>
      <c r="U602" s="83"/>
      <c r="V602" s="83"/>
      <c r="W602" s="83"/>
      <c r="X602" s="83"/>
      <c r="Y602" s="83"/>
      <c r="Z602" s="83"/>
    </row>
    <row r="603" ht="15.75" customHeight="1">
      <c r="A603" s="83"/>
      <c r="B603" s="83"/>
      <c r="C603" s="83"/>
      <c r="D603" s="83"/>
      <c r="E603" s="83"/>
      <c r="F603" s="83"/>
      <c r="G603" s="469"/>
      <c r="H603" s="83"/>
      <c r="I603" s="83"/>
      <c r="J603" s="83"/>
      <c r="K603" s="83"/>
      <c r="L603" s="83"/>
      <c r="M603" s="83"/>
      <c r="N603" s="83"/>
      <c r="O603" s="83"/>
      <c r="P603" s="83"/>
      <c r="Q603" s="83"/>
      <c r="R603" s="83"/>
      <c r="S603" s="83"/>
      <c r="T603" s="83"/>
      <c r="U603" s="83"/>
      <c r="V603" s="83"/>
      <c r="W603" s="83"/>
      <c r="X603" s="83"/>
      <c r="Y603" s="83"/>
      <c r="Z603" s="83"/>
    </row>
    <row r="604" ht="15.75" customHeight="1">
      <c r="A604" s="83"/>
      <c r="B604" s="83"/>
      <c r="C604" s="83"/>
      <c r="D604" s="83"/>
      <c r="E604" s="83"/>
      <c r="F604" s="83"/>
      <c r="G604" s="469"/>
      <c r="H604" s="83"/>
      <c r="I604" s="83"/>
      <c r="J604" s="83"/>
      <c r="K604" s="83"/>
      <c r="L604" s="83"/>
      <c r="M604" s="83"/>
      <c r="N604" s="83"/>
      <c r="O604" s="83"/>
      <c r="P604" s="83"/>
      <c r="Q604" s="83"/>
      <c r="R604" s="83"/>
      <c r="S604" s="83"/>
      <c r="T604" s="83"/>
      <c r="U604" s="83"/>
      <c r="V604" s="83"/>
      <c r="W604" s="83"/>
      <c r="X604" s="83"/>
      <c r="Y604" s="83"/>
      <c r="Z604" s="83"/>
    </row>
    <row r="605" ht="15.75" customHeight="1">
      <c r="A605" s="83"/>
      <c r="B605" s="83"/>
      <c r="C605" s="83"/>
      <c r="D605" s="83"/>
      <c r="E605" s="83"/>
      <c r="F605" s="83"/>
      <c r="G605" s="469"/>
      <c r="H605" s="83"/>
      <c r="I605" s="83"/>
      <c r="J605" s="83"/>
      <c r="K605" s="83"/>
      <c r="L605" s="83"/>
      <c r="M605" s="83"/>
      <c r="N605" s="83"/>
      <c r="O605" s="83"/>
      <c r="P605" s="83"/>
      <c r="Q605" s="83"/>
      <c r="R605" s="83"/>
      <c r="S605" s="83"/>
      <c r="T605" s="83"/>
      <c r="U605" s="83"/>
      <c r="V605" s="83"/>
      <c r="W605" s="83"/>
      <c r="X605" s="83"/>
      <c r="Y605" s="83"/>
      <c r="Z605" s="83"/>
    </row>
    <row r="606" ht="15.75" customHeight="1">
      <c r="A606" s="83"/>
      <c r="B606" s="83"/>
      <c r="C606" s="83"/>
      <c r="D606" s="83"/>
      <c r="E606" s="83"/>
      <c r="F606" s="83"/>
      <c r="G606" s="469"/>
      <c r="H606" s="83"/>
      <c r="I606" s="83"/>
      <c r="J606" s="83"/>
      <c r="K606" s="83"/>
      <c r="L606" s="83"/>
      <c r="M606" s="83"/>
      <c r="N606" s="83"/>
      <c r="O606" s="83"/>
      <c r="P606" s="83"/>
      <c r="Q606" s="83"/>
      <c r="R606" s="83"/>
      <c r="S606" s="83"/>
      <c r="T606" s="83"/>
      <c r="U606" s="83"/>
      <c r="V606" s="83"/>
      <c r="W606" s="83"/>
      <c r="X606" s="83"/>
      <c r="Y606" s="83"/>
      <c r="Z606" s="83"/>
    </row>
    <row r="607" ht="15.75" customHeight="1">
      <c r="A607" s="83"/>
      <c r="B607" s="83"/>
      <c r="C607" s="83"/>
      <c r="D607" s="83"/>
      <c r="E607" s="83"/>
      <c r="F607" s="83"/>
      <c r="G607" s="469"/>
      <c r="H607" s="83"/>
      <c r="I607" s="83"/>
      <c r="J607" s="83"/>
      <c r="K607" s="83"/>
      <c r="L607" s="83"/>
      <c r="M607" s="83"/>
      <c r="N607" s="83"/>
      <c r="O607" s="83"/>
      <c r="P607" s="83"/>
      <c r="Q607" s="83"/>
      <c r="R607" s="83"/>
      <c r="S607" s="83"/>
      <c r="T607" s="83"/>
      <c r="U607" s="83"/>
      <c r="V607" s="83"/>
      <c r="W607" s="83"/>
      <c r="X607" s="83"/>
      <c r="Y607" s="83"/>
      <c r="Z607" s="83"/>
    </row>
    <row r="608" ht="15.75" customHeight="1">
      <c r="A608" s="83"/>
      <c r="B608" s="83"/>
      <c r="C608" s="83"/>
      <c r="D608" s="83"/>
      <c r="E608" s="83"/>
      <c r="F608" s="83"/>
      <c r="G608" s="469"/>
      <c r="H608" s="83"/>
      <c r="I608" s="83"/>
      <c r="J608" s="83"/>
      <c r="K608" s="83"/>
      <c r="L608" s="83"/>
      <c r="M608" s="83"/>
      <c r="N608" s="83"/>
      <c r="O608" s="83"/>
      <c r="P608" s="83"/>
      <c r="Q608" s="83"/>
      <c r="R608" s="83"/>
      <c r="S608" s="83"/>
      <c r="T608" s="83"/>
      <c r="U608" s="83"/>
      <c r="V608" s="83"/>
      <c r="W608" s="83"/>
      <c r="X608" s="83"/>
      <c r="Y608" s="83"/>
      <c r="Z608" s="83"/>
    </row>
    <row r="609" ht="15.75" customHeight="1">
      <c r="A609" s="83"/>
      <c r="B609" s="83"/>
      <c r="C609" s="83"/>
      <c r="D609" s="83"/>
      <c r="E609" s="83"/>
      <c r="F609" s="83"/>
      <c r="G609" s="469"/>
      <c r="H609" s="83"/>
      <c r="I609" s="83"/>
      <c r="J609" s="83"/>
      <c r="K609" s="83"/>
      <c r="L609" s="83"/>
      <c r="M609" s="83"/>
      <c r="N609" s="83"/>
      <c r="O609" s="83"/>
      <c r="P609" s="83"/>
      <c r="Q609" s="83"/>
      <c r="R609" s="83"/>
      <c r="S609" s="83"/>
      <c r="T609" s="83"/>
      <c r="U609" s="83"/>
      <c r="V609" s="83"/>
      <c r="W609" s="83"/>
      <c r="X609" s="83"/>
      <c r="Y609" s="83"/>
      <c r="Z609" s="83"/>
    </row>
    <row r="610" ht="15.75" customHeight="1">
      <c r="A610" s="83"/>
      <c r="B610" s="83"/>
      <c r="C610" s="83"/>
      <c r="D610" s="83"/>
      <c r="E610" s="83"/>
      <c r="F610" s="83"/>
      <c r="G610" s="469"/>
      <c r="H610" s="83"/>
      <c r="I610" s="83"/>
      <c r="J610" s="83"/>
      <c r="K610" s="83"/>
      <c r="L610" s="83"/>
      <c r="M610" s="83"/>
      <c r="N610" s="83"/>
      <c r="O610" s="83"/>
      <c r="P610" s="83"/>
      <c r="Q610" s="83"/>
      <c r="R610" s="83"/>
      <c r="S610" s="83"/>
      <c r="T610" s="83"/>
      <c r="U610" s="83"/>
      <c r="V610" s="83"/>
      <c r="W610" s="83"/>
      <c r="X610" s="83"/>
      <c r="Y610" s="83"/>
      <c r="Z610" s="83"/>
    </row>
    <row r="611" ht="15.75" customHeight="1">
      <c r="A611" s="83"/>
      <c r="B611" s="83"/>
      <c r="C611" s="83"/>
      <c r="D611" s="83"/>
      <c r="E611" s="83"/>
      <c r="F611" s="83"/>
      <c r="G611" s="469"/>
      <c r="H611" s="83"/>
      <c r="I611" s="83"/>
      <c r="J611" s="83"/>
      <c r="K611" s="83"/>
      <c r="L611" s="83"/>
      <c r="M611" s="83"/>
      <c r="N611" s="83"/>
      <c r="O611" s="83"/>
      <c r="P611" s="83"/>
      <c r="Q611" s="83"/>
      <c r="R611" s="83"/>
      <c r="S611" s="83"/>
      <c r="T611" s="83"/>
      <c r="U611" s="83"/>
      <c r="V611" s="83"/>
      <c r="W611" s="83"/>
      <c r="X611" s="83"/>
      <c r="Y611" s="83"/>
      <c r="Z611" s="83"/>
    </row>
    <row r="612" ht="15.75" customHeight="1">
      <c r="A612" s="83"/>
      <c r="B612" s="83"/>
      <c r="C612" s="83"/>
      <c r="D612" s="83"/>
      <c r="E612" s="83"/>
      <c r="F612" s="83"/>
      <c r="G612" s="469"/>
      <c r="H612" s="83"/>
      <c r="I612" s="83"/>
      <c r="J612" s="83"/>
      <c r="K612" s="83"/>
      <c r="L612" s="83"/>
      <c r="M612" s="83"/>
      <c r="N612" s="83"/>
      <c r="O612" s="83"/>
      <c r="P612" s="83"/>
      <c r="Q612" s="83"/>
      <c r="R612" s="83"/>
      <c r="S612" s="83"/>
      <c r="T612" s="83"/>
      <c r="U612" s="83"/>
      <c r="V612" s="83"/>
      <c r="W612" s="83"/>
      <c r="X612" s="83"/>
      <c r="Y612" s="83"/>
      <c r="Z612" s="83"/>
    </row>
    <row r="613" ht="15.75" customHeight="1">
      <c r="A613" s="83"/>
      <c r="B613" s="83"/>
      <c r="C613" s="83"/>
      <c r="D613" s="83"/>
      <c r="E613" s="83"/>
      <c r="F613" s="83"/>
      <c r="G613" s="469"/>
      <c r="H613" s="83"/>
      <c r="I613" s="83"/>
      <c r="J613" s="83"/>
      <c r="K613" s="83"/>
      <c r="L613" s="83"/>
      <c r="M613" s="83"/>
      <c r="N613" s="83"/>
      <c r="O613" s="83"/>
      <c r="P613" s="83"/>
      <c r="Q613" s="83"/>
      <c r="R613" s="83"/>
      <c r="S613" s="83"/>
      <c r="T613" s="83"/>
      <c r="U613" s="83"/>
      <c r="V613" s="83"/>
      <c r="W613" s="83"/>
      <c r="X613" s="83"/>
      <c r="Y613" s="83"/>
      <c r="Z613" s="83"/>
    </row>
    <row r="614" ht="15.75" customHeight="1">
      <c r="A614" s="83"/>
      <c r="B614" s="83"/>
      <c r="C614" s="83"/>
      <c r="D614" s="83"/>
      <c r="E614" s="83"/>
      <c r="F614" s="83"/>
      <c r="G614" s="469"/>
      <c r="H614" s="83"/>
      <c r="I614" s="83"/>
      <c r="J614" s="83"/>
      <c r="K614" s="83"/>
      <c r="L614" s="83"/>
      <c r="M614" s="83"/>
      <c r="N614" s="83"/>
      <c r="O614" s="83"/>
      <c r="P614" s="83"/>
      <c r="Q614" s="83"/>
      <c r="R614" s="83"/>
      <c r="S614" s="83"/>
      <c r="T614" s="83"/>
      <c r="U614" s="83"/>
      <c r="V614" s="83"/>
      <c r="W614" s="83"/>
      <c r="X614" s="83"/>
      <c r="Y614" s="83"/>
      <c r="Z614" s="83"/>
    </row>
    <row r="615" ht="15.75" customHeight="1">
      <c r="A615" s="83"/>
      <c r="B615" s="83"/>
      <c r="C615" s="83"/>
      <c r="D615" s="83"/>
      <c r="E615" s="83"/>
      <c r="F615" s="83"/>
      <c r="G615" s="469"/>
      <c r="H615" s="83"/>
      <c r="I615" s="83"/>
      <c r="J615" s="83"/>
      <c r="K615" s="83"/>
      <c r="L615" s="83"/>
      <c r="M615" s="83"/>
      <c r="N615" s="83"/>
      <c r="O615" s="83"/>
      <c r="P615" s="83"/>
      <c r="Q615" s="83"/>
      <c r="R615" s="83"/>
      <c r="S615" s="83"/>
      <c r="T615" s="83"/>
      <c r="U615" s="83"/>
      <c r="V615" s="83"/>
      <c r="W615" s="83"/>
      <c r="X615" s="83"/>
      <c r="Y615" s="83"/>
      <c r="Z615" s="83"/>
    </row>
    <row r="616" ht="15.75" customHeight="1">
      <c r="A616" s="83"/>
      <c r="B616" s="83"/>
      <c r="C616" s="83"/>
      <c r="D616" s="83"/>
      <c r="E616" s="83"/>
      <c r="F616" s="83"/>
      <c r="G616" s="469"/>
      <c r="H616" s="83"/>
      <c r="I616" s="83"/>
      <c r="J616" s="83"/>
      <c r="K616" s="83"/>
      <c r="L616" s="83"/>
      <c r="M616" s="83"/>
      <c r="N616" s="83"/>
      <c r="O616" s="83"/>
      <c r="P616" s="83"/>
      <c r="Q616" s="83"/>
      <c r="R616" s="83"/>
      <c r="S616" s="83"/>
      <c r="T616" s="83"/>
      <c r="U616" s="83"/>
      <c r="V616" s="83"/>
      <c r="W616" s="83"/>
      <c r="X616" s="83"/>
      <c r="Y616" s="83"/>
      <c r="Z616" s="83"/>
    </row>
    <row r="617" ht="15.75" customHeight="1">
      <c r="A617" s="83"/>
      <c r="B617" s="83"/>
      <c r="C617" s="83"/>
      <c r="D617" s="83"/>
      <c r="E617" s="83"/>
      <c r="F617" s="83"/>
      <c r="G617" s="469"/>
      <c r="H617" s="83"/>
      <c r="I617" s="83"/>
      <c r="J617" s="83"/>
      <c r="K617" s="83"/>
      <c r="L617" s="83"/>
      <c r="M617" s="83"/>
      <c r="N617" s="83"/>
      <c r="O617" s="83"/>
      <c r="P617" s="83"/>
      <c r="Q617" s="83"/>
      <c r="R617" s="83"/>
      <c r="S617" s="83"/>
      <c r="T617" s="83"/>
      <c r="U617" s="83"/>
      <c r="V617" s="83"/>
      <c r="W617" s="83"/>
      <c r="X617" s="83"/>
      <c r="Y617" s="83"/>
      <c r="Z617" s="83"/>
    </row>
    <row r="618" ht="15.75" customHeight="1">
      <c r="A618" s="83"/>
      <c r="B618" s="83"/>
      <c r="C618" s="83"/>
      <c r="D618" s="83"/>
      <c r="E618" s="83"/>
      <c r="F618" s="83"/>
      <c r="G618" s="469"/>
      <c r="H618" s="83"/>
      <c r="I618" s="83"/>
      <c r="J618" s="83"/>
      <c r="K618" s="83"/>
      <c r="L618" s="83"/>
      <c r="M618" s="83"/>
      <c r="N618" s="83"/>
      <c r="O618" s="83"/>
      <c r="P618" s="83"/>
      <c r="Q618" s="83"/>
      <c r="R618" s="83"/>
      <c r="S618" s="83"/>
      <c r="T618" s="83"/>
      <c r="U618" s="83"/>
      <c r="V618" s="83"/>
      <c r="W618" s="83"/>
      <c r="X618" s="83"/>
      <c r="Y618" s="83"/>
      <c r="Z618" s="83"/>
    </row>
    <row r="619" ht="15.75" customHeight="1">
      <c r="A619" s="83"/>
      <c r="B619" s="83"/>
      <c r="C619" s="83"/>
      <c r="D619" s="83"/>
      <c r="E619" s="83"/>
      <c r="F619" s="83"/>
      <c r="G619" s="469"/>
      <c r="H619" s="83"/>
      <c r="I619" s="83"/>
      <c r="J619" s="83"/>
      <c r="K619" s="83"/>
      <c r="L619" s="83"/>
      <c r="M619" s="83"/>
      <c r="N619" s="83"/>
      <c r="O619" s="83"/>
      <c r="P619" s="83"/>
      <c r="Q619" s="83"/>
      <c r="R619" s="83"/>
      <c r="S619" s="83"/>
      <c r="T619" s="83"/>
      <c r="U619" s="83"/>
      <c r="V619" s="83"/>
      <c r="W619" s="83"/>
      <c r="X619" s="83"/>
      <c r="Y619" s="83"/>
      <c r="Z619" s="83"/>
    </row>
    <row r="620" ht="15.75" customHeight="1">
      <c r="A620" s="83"/>
      <c r="B620" s="83"/>
      <c r="C620" s="83"/>
      <c r="D620" s="83"/>
      <c r="E620" s="83"/>
      <c r="F620" s="83"/>
      <c r="G620" s="469"/>
      <c r="H620" s="83"/>
      <c r="I620" s="83"/>
      <c r="J620" s="83"/>
      <c r="K620" s="83"/>
      <c r="L620" s="83"/>
      <c r="M620" s="83"/>
      <c r="N620" s="83"/>
      <c r="O620" s="83"/>
      <c r="P620" s="83"/>
      <c r="Q620" s="83"/>
      <c r="R620" s="83"/>
      <c r="S620" s="83"/>
      <c r="T620" s="83"/>
      <c r="U620" s="83"/>
      <c r="V620" s="83"/>
      <c r="W620" s="83"/>
      <c r="X620" s="83"/>
      <c r="Y620" s="83"/>
      <c r="Z620" s="83"/>
    </row>
    <row r="621" ht="15.75" customHeight="1">
      <c r="A621" s="83"/>
      <c r="B621" s="83"/>
      <c r="C621" s="83"/>
      <c r="D621" s="83"/>
      <c r="E621" s="83"/>
      <c r="F621" s="83"/>
      <c r="G621" s="469"/>
      <c r="H621" s="83"/>
      <c r="I621" s="83"/>
      <c r="J621" s="83"/>
      <c r="K621" s="83"/>
      <c r="L621" s="83"/>
      <c r="M621" s="83"/>
      <c r="N621" s="83"/>
      <c r="O621" s="83"/>
      <c r="P621" s="83"/>
      <c r="Q621" s="83"/>
      <c r="R621" s="83"/>
      <c r="S621" s="83"/>
      <c r="T621" s="83"/>
      <c r="U621" s="83"/>
      <c r="V621" s="83"/>
      <c r="W621" s="83"/>
      <c r="X621" s="83"/>
      <c r="Y621" s="83"/>
      <c r="Z621" s="83"/>
    </row>
    <row r="622" ht="15.75" customHeight="1">
      <c r="A622" s="83"/>
      <c r="B622" s="83"/>
      <c r="C622" s="83"/>
      <c r="D622" s="83"/>
      <c r="E622" s="83"/>
      <c r="F622" s="83"/>
      <c r="G622" s="469"/>
      <c r="H622" s="83"/>
      <c r="I622" s="83"/>
      <c r="J622" s="83"/>
      <c r="K622" s="83"/>
      <c r="L622" s="83"/>
      <c r="M622" s="83"/>
      <c r="N622" s="83"/>
      <c r="O622" s="83"/>
      <c r="P622" s="83"/>
      <c r="Q622" s="83"/>
      <c r="R622" s="83"/>
      <c r="S622" s="83"/>
      <c r="T622" s="83"/>
      <c r="U622" s="83"/>
      <c r="V622" s="83"/>
      <c r="W622" s="83"/>
      <c r="X622" s="83"/>
      <c r="Y622" s="83"/>
      <c r="Z622" s="83"/>
    </row>
    <row r="623" ht="15.75" customHeight="1">
      <c r="A623" s="83"/>
      <c r="B623" s="83"/>
      <c r="C623" s="83"/>
      <c r="D623" s="83"/>
      <c r="E623" s="83"/>
      <c r="F623" s="83"/>
      <c r="G623" s="469"/>
      <c r="H623" s="83"/>
      <c r="I623" s="83"/>
      <c r="J623" s="83"/>
      <c r="K623" s="83"/>
      <c r="L623" s="83"/>
      <c r="M623" s="83"/>
      <c r="N623" s="83"/>
      <c r="O623" s="83"/>
      <c r="P623" s="83"/>
      <c r="Q623" s="83"/>
      <c r="R623" s="83"/>
      <c r="S623" s="83"/>
      <c r="T623" s="83"/>
      <c r="U623" s="83"/>
      <c r="V623" s="83"/>
      <c r="W623" s="83"/>
      <c r="X623" s="83"/>
      <c r="Y623" s="83"/>
      <c r="Z623" s="83"/>
    </row>
    <row r="624" ht="15.75" customHeight="1">
      <c r="A624" s="83"/>
      <c r="B624" s="83"/>
      <c r="C624" s="83"/>
      <c r="D624" s="83"/>
      <c r="E624" s="83"/>
      <c r="F624" s="83"/>
      <c r="G624" s="469"/>
      <c r="H624" s="83"/>
      <c r="I624" s="83"/>
      <c r="J624" s="83"/>
      <c r="K624" s="83"/>
      <c r="L624" s="83"/>
      <c r="M624" s="83"/>
      <c r="N624" s="83"/>
      <c r="O624" s="83"/>
      <c r="P624" s="83"/>
      <c r="Q624" s="83"/>
      <c r="R624" s="83"/>
      <c r="S624" s="83"/>
      <c r="T624" s="83"/>
      <c r="U624" s="83"/>
      <c r="V624" s="83"/>
      <c r="W624" s="83"/>
      <c r="X624" s="83"/>
      <c r="Y624" s="83"/>
      <c r="Z624" s="83"/>
    </row>
    <row r="625" ht="15.75" customHeight="1">
      <c r="A625" s="83"/>
      <c r="B625" s="83"/>
      <c r="C625" s="83"/>
      <c r="D625" s="83"/>
      <c r="E625" s="83"/>
      <c r="F625" s="83"/>
      <c r="G625" s="469"/>
      <c r="H625" s="83"/>
      <c r="I625" s="83"/>
      <c r="J625" s="83"/>
      <c r="K625" s="83"/>
      <c r="L625" s="83"/>
      <c r="M625" s="83"/>
      <c r="N625" s="83"/>
      <c r="O625" s="83"/>
      <c r="P625" s="83"/>
      <c r="Q625" s="83"/>
      <c r="R625" s="83"/>
      <c r="S625" s="83"/>
      <c r="T625" s="83"/>
      <c r="U625" s="83"/>
      <c r="V625" s="83"/>
      <c r="W625" s="83"/>
      <c r="X625" s="83"/>
      <c r="Y625" s="83"/>
      <c r="Z625" s="83"/>
    </row>
    <row r="626" ht="15.75" customHeight="1">
      <c r="A626" s="83"/>
      <c r="B626" s="83"/>
      <c r="C626" s="83"/>
      <c r="D626" s="83"/>
      <c r="E626" s="83"/>
      <c r="F626" s="83"/>
      <c r="G626" s="469"/>
      <c r="H626" s="83"/>
      <c r="I626" s="83"/>
      <c r="J626" s="83"/>
      <c r="K626" s="83"/>
      <c r="L626" s="83"/>
      <c r="M626" s="83"/>
      <c r="N626" s="83"/>
      <c r="O626" s="83"/>
      <c r="P626" s="83"/>
      <c r="Q626" s="83"/>
      <c r="R626" s="83"/>
      <c r="S626" s="83"/>
      <c r="T626" s="83"/>
      <c r="U626" s="83"/>
      <c r="V626" s="83"/>
      <c r="W626" s="83"/>
      <c r="X626" s="83"/>
      <c r="Y626" s="83"/>
      <c r="Z626" s="83"/>
    </row>
    <row r="627" ht="15.75" customHeight="1">
      <c r="A627" s="83"/>
      <c r="B627" s="83"/>
      <c r="C627" s="83"/>
      <c r="D627" s="83"/>
      <c r="E627" s="83"/>
      <c r="F627" s="83"/>
      <c r="G627" s="469"/>
      <c r="H627" s="83"/>
      <c r="I627" s="83"/>
      <c r="J627" s="83"/>
      <c r="K627" s="83"/>
      <c r="L627" s="83"/>
      <c r="M627" s="83"/>
      <c r="N627" s="83"/>
      <c r="O627" s="83"/>
      <c r="P627" s="83"/>
      <c r="Q627" s="83"/>
      <c r="R627" s="83"/>
      <c r="S627" s="83"/>
      <c r="T627" s="83"/>
      <c r="U627" s="83"/>
      <c r="V627" s="83"/>
      <c r="W627" s="83"/>
      <c r="X627" s="83"/>
      <c r="Y627" s="83"/>
      <c r="Z627" s="83"/>
    </row>
    <row r="628" ht="15.75" customHeight="1">
      <c r="A628" s="83"/>
      <c r="B628" s="83"/>
      <c r="C628" s="83"/>
      <c r="D628" s="83"/>
      <c r="E628" s="83"/>
      <c r="F628" s="83"/>
      <c r="G628" s="469"/>
      <c r="H628" s="83"/>
      <c r="I628" s="83"/>
      <c r="J628" s="83"/>
      <c r="K628" s="83"/>
      <c r="L628" s="83"/>
      <c r="M628" s="83"/>
      <c r="N628" s="83"/>
      <c r="O628" s="83"/>
      <c r="P628" s="83"/>
      <c r="Q628" s="83"/>
      <c r="R628" s="83"/>
      <c r="S628" s="83"/>
      <c r="T628" s="83"/>
      <c r="U628" s="83"/>
      <c r="V628" s="83"/>
      <c r="W628" s="83"/>
      <c r="X628" s="83"/>
      <c r="Y628" s="83"/>
      <c r="Z628" s="83"/>
    </row>
    <row r="629" ht="15.75" customHeight="1">
      <c r="A629" s="83"/>
      <c r="B629" s="83"/>
      <c r="C629" s="83"/>
      <c r="D629" s="83"/>
      <c r="E629" s="83"/>
      <c r="F629" s="83"/>
      <c r="G629" s="469"/>
      <c r="H629" s="83"/>
      <c r="I629" s="83"/>
      <c r="J629" s="83"/>
      <c r="K629" s="83"/>
      <c r="L629" s="83"/>
      <c r="M629" s="83"/>
      <c r="N629" s="83"/>
      <c r="O629" s="83"/>
      <c r="P629" s="83"/>
      <c r="Q629" s="83"/>
      <c r="R629" s="83"/>
      <c r="S629" s="83"/>
      <c r="T629" s="83"/>
      <c r="U629" s="83"/>
      <c r="V629" s="83"/>
      <c r="W629" s="83"/>
      <c r="X629" s="83"/>
      <c r="Y629" s="83"/>
      <c r="Z629" s="83"/>
    </row>
    <row r="630" ht="15.75" customHeight="1">
      <c r="A630" s="83"/>
      <c r="B630" s="83"/>
      <c r="C630" s="83"/>
      <c r="D630" s="83"/>
      <c r="E630" s="83"/>
      <c r="F630" s="83"/>
      <c r="G630" s="469"/>
      <c r="H630" s="83"/>
      <c r="I630" s="83"/>
      <c r="J630" s="83"/>
      <c r="K630" s="83"/>
      <c r="L630" s="83"/>
      <c r="M630" s="83"/>
      <c r="N630" s="83"/>
      <c r="O630" s="83"/>
      <c r="P630" s="83"/>
      <c r="Q630" s="83"/>
      <c r="R630" s="83"/>
      <c r="S630" s="83"/>
      <c r="T630" s="83"/>
      <c r="U630" s="83"/>
      <c r="V630" s="83"/>
      <c r="W630" s="83"/>
      <c r="X630" s="83"/>
      <c r="Y630" s="83"/>
      <c r="Z630" s="83"/>
    </row>
    <row r="631" ht="15.75" customHeight="1">
      <c r="A631" s="83"/>
      <c r="B631" s="83"/>
      <c r="C631" s="83"/>
      <c r="D631" s="83"/>
      <c r="E631" s="83"/>
      <c r="F631" s="83"/>
      <c r="G631" s="469"/>
      <c r="H631" s="83"/>
      <c r="I631" s="83"/>
      <c r="J631" s="83"/>
      <c r="K631" s="83"/>
      <c r="L631" s="83"/>
      <c r="M631" s="83"/>
      <c r="N631" s="83"/>
      <c r="O631" s="83"/>
      <c r="P631" s="83"/>
      <c r="Q631" s="83"/>
      <c r="R631" s="83"/>
      <c r="S631" s="83"/>
      <c r="T631" s="83"/>
      <c r="U631" s="83"/>
      <c r="V631" s="83"/>
      <c r="W631" s="83"/>
      <c r="X631" s="83"/>
      <c r="Y631" s="83"/>
      <c r="Z631" s="83"/>
    </row>
    <row r="632" ht="15.75" customHeight="1">
      <c r="A632" s="83"/>
      <c r="B632" s="83"/>
      <c r="C632" s="83"/>
      <c r="D632" s="83"/>
      <c r="E632" s="83"/>
      <c r="F632" s="83"/>
      <c r="G632" s="469"/>
      <c r="H632" s="83"/>
      <c r="I632" s="83"/>
      <c r="J632" s="83"/>
      <c r="K632" s="83"/>
      <c r="L632" s="83"/>
      <c r="M632" s="83"/>
      <c r="N632" s="83"/>
      <c r="O632" s="83"/>
      <c r="P632" s="83"/>
      <c r="Q632" s="83"/>
      <c r="R632" s="83"/>
      <c r="S632" s="83"/>
      <c r="T632" s="83"/>
      <c r="U632" s="83"/>
      <c r="V632" s="83"/>
      <c r="W632" s="83"/>
      <c r="X632" s="83"/>
      <c r="Y632" s="83"/>
      <c r="Z632" s="83"/>
    </row>
    <row r="633" ht="15.75" customHeight="1">
      <c r="A633" s="83"/>
      <c r="B633" s="83"/>
      <c r="C633" s="83"/>
      <c r="D633" s="83"/>
      <c r="E633" s="83"/>
      <c r="F633" s="83"/>
      <c r="G633" s="469"/>
      <c r="H633" s="83"/>
      <c r="I633" s="83"/>
      <c r="J633" s="83"/>
      <c r="K633" s="83"/>
      <c r="L633" s="83"/>
      <c r="M633" s="83"/>
      <c r="N633" s="83"/>
      <c r="O633" s="83"/>
      <c r="P633" s="83"/>
      <c r="Q633" s="83"/>
      <c r="R633" s="83"/>
      <c r="S633" s="83"/>
      <c r="T633" s="83"/>
      <c r="U633" s="83"/>
      <c r="V633" s="83"/>
      <c r="W633" s="83"/>
      <c r="X633" s="83"/>
      <c r="Y633" s="83"/>
      <c r="Z633" s="83"/>
    </row>
    <row r="634" ht="15.75" customHeight="1">
      <c r="A634" s="83"/>
      <c r="B634" s="83"/>
      <c r="C634" s="83"/>
      <c r="D634" s="83"/>
      <c r="E634" s="83"/>
      <c r="F634" s="83"/>
      <c r="G634" s="469"/>
      <c r="H634" s="83"/>
      <c r="I634" s="83"/>
      <c r="J634" s="83"/>
      <c r="K634" s="83"/>
      <c r="L634" s="83"/>
      <c r="M634" s="83"/>
      <c r="N634" s="83"/>
      <c r="O634" s="83"/>
      <c r="P634" s="83"/>
      <c r="Q634" s="83"/>
      <c r="R634" s="83"/>
      <c r="S634" s="83"/>
      <c r="T634" s="83"/>
      <c r="U634" s="83"/>
      <c r="V634" s="83"/>
      <c r="W634" s="83"/>
      <c r="X634" s="83"/>
      <c r="Y634" s="83"/>
      <c r="Z634" s="83"/>
    </row>
    <row r="635" ht="15.75" customHeight="1">
      <c r="A635" s="83"/>
      <c r="B635" s="83"/>
      <c r="C635" s="83"/>
      <c r="D635" s="83"/>
      <c r="E635" s="83"/>
      <c r="F635" s="83"/>
      <c r="G635" s="469"/>
      <c r="H635" s="83"/>
      <c r="I635" s="83"/>
      <c r="J635" s="83"/>
      <c r="K635" s="83"/>
      <c r="L635" s="83"/>
      <c r="M635" s="83"/>
      <c r="N635" s="83"/>
      <c r="O635" s="83"/>
      <c r="P635" s="83"/>
      <c r="Q635" s="83"/>
      <c r="R635" s="83"/>
      <c r="S635" s="83"/>
      <c r="T635" s="83"/>
      <c r="U635" s="83"/>
      <c r="V635" s="83"/>
      <c r="W635" s="83"/>
      <c r="X635" s="83"/>
      <c r="Y635" s="83"/>
      <c r="Z635" s="83"/>
    </row>
    <row r="636" ht="15.75" customHeight="1">
      <c r="A636" s="83"/>
      <c r="B636" s="83"/>
      <c r="C636" s="83"/>
      <c r="D636" s="83"/>
      <c r="E636" s="83"/>
      <c r="F636" s="83"/>
      <c r="G636" s="469"/>
      <c r="H636" s="83"/>
      <c r="I636" s="83"/>
      <c r="J636" s="83"/>
      <c r="K636" s="83"/>
      <c r="L636" s="83"/>
      <c r="M636" s="83"/>
      <c r="N636" s="83"/>
      <c r="O636" s="83"/>
      <c r="P636" s="83"/>
      <c r="Q636" s="83"/>
      <c r="R636" s="83"/>
      <c r="S636" s="83"/>
      <c r="T636" s="83"/>
      <c r="U636" s="83"/>
      <c r="V636" s="83"/>
      <c r="W636" s="83"/>
      <c r="X636" s="83"/>
      <c r="Y636" s="83"/>
      <c r="Z636" s="83"/>
    </row>
    <row r="637" ht="15.75" customHeight="1">
      <c r="A637" s="83"/>
      <c r="B637" s="83"/>
      <c r="C637" s="83"/>
      <c r="D637" s="83"/>
      <c r="E637" s="83"/>
      <c r="F637" s="83"/>
      <c r="G637" s="469"/>
      <c r="H637" s="83"/>
      <c r="I637" s="83"/>
      <c r="J637" s="83"/>
      <c r="K637" s="83"/>
      <c r="L637" s="83"/>
      <c r="M637" s="83"/>
      <c r="N637" s="83"/>
      <c r="O637" s="83"/>
      <c r="P637" s="83"/>
      <c r="Q637" s="83"/>
      <c r="R637" s="83"/>
      <c r="S637" s="83"/>
      <c r="T637" s="83"/>
      <c r="U637" s="83"/>
      <c r="V637" s="83"/>
      <c r="W637" s="83"/>
      <c r="X637" s="83"/>
      <c r="Y637" s="83"/>
      <c r="Z637" s="83"/>
    </row>
    <row r="638" ht="15.75" customHeight="1">
      <c r="A638" s="83"/>
      <c r="B638" s="83"/>
      <c r="C638" s="83"/>
      <c r="D638" s="83"/>
      <c r="E638" s="83"/>
      <c r="F638" s="83"/>
      <c r="G638" s="469"/>
      <c r="H638" s="83"/>
      <c r="I638" s="83"/>
      <c r="J638" s="83"/>
      <c r="K638" s="83"/>
      <c r="L638" s="83"/>
      <c r="M638" s="83"/>
      <c r="N638" s="83"/>
      <c r="O638" s="83"/>
      <c r="P638" s="83"/>
      <c r="Q638" s="83"/>
      <c r="R638" s="83"/>
      <c r="S638" s="83"/>
      <c r="T638" s="83"/>
      <c r="U638" s="83"/>
      <c r="V638" s="83"/>
      <c r="W638" s="83"/>
      <c r="X638" s="83"/>
      <c r="Y638" s="83"/>
      <c r="Z638" s="83"/>
    </row>
    <row r="639" ht="15.75" customHeight="1">
      <c r="A639" s="83"/>
      <c r="B639" s="83"/>
      <c r="C639" s="83"/>
      <c r="D639" s="83"/>
      <c r="E639" s="83"/>
      <c r="F639" s="83"/>
      <c r="G639" s="469"/>
      <c r="H639" s="83"/>
      <c r="I639" s="83"/>
      <c r="J639" s="83"/>
      <c r="K639" s="83"/>
      <c r="L639" s="83"/>
      <c r="M639" s="83"/>
      <c r="N639" s="83"/>
      <c r="O639" s="83"/>
      <c r="P639" s="83"/>
      <c r="Q639" s="83"/>
      <c r="R639" s="83"/>
      <c r="S639" s="83"/>
      <c r="T639" s="83"/>
      <c r="U639" s="83"/>
      <c r="V639" s="83"/>
      <c r="W639" s="83"/>
      <c r="X639" s="83"/>
      <c r="Y639" s="83"/>
      <c r="Z639" s="83"/>
    </row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:id="rId1" ref="C2"/>
    <hyperlink r:id="rId2" ref="C3"/>
    <hyperlink r:id="rId3" ref="C4"/>
    <hyperlink r:id="rId4" ref="C5"/>
    <hyperlink r:id="rId5" ref="C6"/>
    <hyperlink r:id="rId6" ref="C7"/>
    <hyperlink r:id="rId7" ref="C8"/>
    <hyperlink r:id="rId8" ref="C9"/>
    <hyperlink r:id="rId9" ref="C10"/>
    <hyperlink r:id="rId10" ref="C11"/>
    <hyperlink r:id="rId11" ref="C12"/>
    <hyperlink r:id="rId12" ref="C13"/>
    <hyperlink r:id="rId13" ref="C14"/>
    <hyperlink r:id="rId14" ref="C15"/>
    <hyperlink r:id="rId15" ref="C16"/>
    <hyperlink r:id="rId16" ref="C17"/>
    <hyperlink r:id="rId17" ref="C18"/>
    <hyperlink r:id="rId18" ref="C19"/>
    <hyperlink r:id="rId19" ref="C20"/>
    <hyperlink r:id="rId20" ref="C21"/>
    <hyperlink r:id="rId21" ref="C22"/>
    <hyperlink r:id="rId22" ref="C23"/>
    <hyperlink r:id="rId23" ref="C24"/>
    <hyperlink r:id="rId24" ref="C25"/>
    <hyperlink r:id="rId25" ref="C26"/>
    <hyperlink r:id="rId26" ref="C27"/>
    <hyperlink r:id="rId27" ref="C28"/>
    <hyperlink r:id="rId28" ref="C29"/>
    <hyperlink r:id="rId29" ref="C30"/>
    <hyperlink r:id="rId30" ref="C31"/>
    <hyperlink r:id="rId31" ref="C32"/>
    <hyperlink r:id="rId32" ref="C33"/>
    <hyperlink r:id="rId33" ref="C34"/>
    <hyperlink r:id="rId34" ref="C35"/>
    <hyperlink r:id="rId35" ref="C36"/>
    <hyperlink r:id="rId36" ref="C37"/>
    <hyperlink r:id="rId37" ref="C38"/>
    <hyperlink r:id="rId38" ref="C39"/>
    <hyperlink r:id="rId39" ref="C40"/>
    <hyperlink r:id="rId40" ref="C41"/>
    <hyperlink r:id="rId41" ref="C42"/>
    <hyperlink r:id="rId42" ref="C43"/>
    <hyperlink r:id="rId43" ref="C44"/>
    <hyperlink r:id="rId44" ref="C45"/>
    <hyperlink r:id="rId45" ref="C46"/>
    <hyperlink r:id="rId46" ref="C47"/>
    <hyperlink r:id="rId47" ref="C48"/>
    <hyperlink r:id="rId48" ref="C49"/>
    <hyperlink r:id="rId49" ref="C50"/>
    <hyperlink r:id="rId50" ref="C51"/>
    <hyperlink r:id="rId51" ref="C52"/>
    <hyperlink r:id="rId52" ref="C53"/>
    <hyperlink r:id="rId53" ref="C54"/>
    <hyperlink r:id="rId54" ref="C55"/>
    <hyperlink r:id="rId55" ref="C56"/>
    <hyperlink r:id="rId56" ref="C57"/>
    <hyperlink r:id="rId57" ref="C58"/>
    <hyperlink r:id="rId58" ref="C59"/>
    <hyperlink r:id="rId59" ref="C61"/>
    <hyperlink r:id="rId60" ref="C62"/>
    <hyperlink r:id="rId61" ref="C63"/>
    <hyperlink r:id="rId62" ref="C64"/>
    <hyperlink r:id="rId63" ref="C65"/>
    <hyperlink r:id="rId64" ref="C66"/>
    <hyperlink r:id="rId65" ref="C67"/>
    <hyperlink r:id="rId66" ref="C68"/>
    <hyperlink r:id="rId67" ref="C69"/>
    <hyperlink r:id="rId68" ref="C70"/>
    <hyperlink r:id="rId69" ref="C71"/>
    <hyperlink r:id="rId70" ref="C72"/>
    <hyperlink r:id="rId71" ref="C73"/>
    <hyperlink r:id="rId72" ref="C74"/>
    <hyperlink r:id="rId73" ref="C75"/>
    <hyperlink r:id="rId74" ref="C76"/>
    <hyperlink r:id="rId75" ref="C77"/>
    <hyperlink r:id="rId76" ref="C78"/>
    <hyperlink r:id="rId77" ref="C79"/>
    <hyperlink r:id="rId78" ref="C80"/>
    <hyperlink r:id="rId79" ref="C81"/>
    <hyperlink r:id="rId80" ref="C82"/>
    <hyperlink r:id="rId81" ref="C83"/>
    <hyperlink r:id="rId82" ref="C84"/>
    <hyperlink r:id="rId83" ref="C85"/>
    <hyperlink r:id="rId84" ref="C86"/>
    <hyperlink r:id="rId85" ref="C87"/>
    <hyperlink r:id="rId86" ref="C88"/>
    <hyperlink r:id="rId87" ref="C89"/>
    <hyperlink r:id="rId88" ref="C90"/>
    <hyperlink r:id="rId89" ref="C91"/>
    <hyperlink r:id="rId90" ref="C92"/>
    <hyperlink r:id="rId91" ref="C93"/>
    <hyperlink r:id="rId92" ref="C94"/>
    <hyperlink r:id="rId93" ref="C95"/>
    <hyperlink r:id="rId94" ref="C96"/>
    <hyperlink r:id="rId95" ref="C97"/>
    <hyperlink r:id="rId96" ref="C98"/>
    <hyperlink r:id="rId97" ref="C99"/>
    <hyperlink r:id="rId98" ref="C100"/>
    <hyperlink r:id="rId99" ref="C101"/>
    <hyperlink r:id="rId100" ref="C102"/>
    <hyperlink r:id="rId101" ref="C103"/>
    <hyperlink r:id="rId102" ref="C104"/>
    <hyperlink r:id="rId103" ref="C105"/>
    <hyperlink r:id="rId104" ref="C106"/>
    <hyperlink r:id="rId105" ref="C109"/>
    <hyperlink r:id="rId106" ref="C113"/>
    <hyperlink r:id="rId107" ref="C114"/>
    <hyperlink r:id="rId108" ref="C115"/>
    <hyperlink r:id="rId109" ref="C116"/>
    <hyperlink r:id="rId110" ref="C117"/>
    <hyperlink r:id="rId111" ref="C119"/>
    <hyperlink r:id="rId112" ref="C120"/>
    <hyperlink r:id="rId113" ref="C121"/>
    <hyperlink r:id="rId114" ref="C122"/>
    <hyperlink r:id="rId115" ref="C125"/>
    <hyperlink r:id="rId116" ref="C126"/>
    <hyperlink r:id="rId117" ref="C127"/>
    <hyperlink r:id="rId118" ref="C130"/>
    <hyperlink r:id="rId119" ref="C131"/>
    <hyperlink r:id="rId120" ref="C159"/>
    <hyperlink r:id="rId121" ref="C164"/>
    <hyperlink r:id="rId122" ref="C165"/>
    <hyperlink r:id="rId123" ref="C166"/>
    <hyperlink r:id="rId124" ref="C167"/>
    <hyperlink r:id="rId125" ref="C168"/>
    <hyperlink r:id="rId126" ref="C169"/>
    <hyperlink r:id="rId127" ref="C170"/>
    <hyperlink r:id="rId128" ref="C171"/>
    <hyperlink r:id="rId129" ref="C172"/>
    <hyperlink r:id="rId130" ref="C174"/>
    <hyperlink r:id="rId131" ref="C175"/>
    <hyperlink r:id="rId132" ref="C176"/>
    <hyperlink r:id="rId133" ref="C177"/>
    <hyperlink r:id="rId134" ref="C178"/>
    <hyperlink r:id="rId135" ref="C179"/>
    <hyperlink r:id="rId136" ref="C180"/>
    <hyperlink r:id="rId137" ref="C181"/>
    <hyperlink r:id="rId138" ref="C182"/>
    <hyperlink r:id="rId139" ref="C183"/>
    <hyperlink r:id="rId140" ref="C184"/>
    <hyperlink r:id="rId141" ref="C185"/>
    <hyperlink r:id="rId142" ref="C186"/>
    <hyperlink r:id="rId143" ref="C187"/>
    <hyperlink r:id="rId144" ref="C188"/>
    <hyperlink r:id="rId145" ref="C189"/>
    <hyperlink r:id="rId146" ref="C190"/>
    <hyperlink r:id="rId147" ref="C191"/>
    <hyperlink r:id="rId148" ref="C192"/>
    <hyperlink r:id="rId149" ref="C193"/>
    <hyperlink r:id="rId150" ref="C194"/>
    <hyperlink r:id="rId151" ref="C195"/>
    <hyperlink r:id="rId152" ref="C196"/>
    <hyperlink r:id="rId153" ref="C197"/>
    <hyperlink r:id="rId154" ref="C198"/>
    <hyperlink r:id="rId155" ref="C199"/>
    <hyperlink r:id="rId156" ref="C200"/>
    <hyperlink r:id="rId157" ref="C201"/>
    <hyperlink r:id="rId158" ref="C202"/>
    <hyperlink r:id="rId159" ref="C203"/>
    <hyperlink r:id="rId160" ref="C204"/>
    <hyperlink r:id="rId161" ref="C205"/>
    <hyperlink r:id="rId162" ref="C206"/>
    <hyperlink r:id="rId163" ref="C207"/>
    <hyperlink r:id="rId164" ref="C208"/>
    <hyperlink r:id="rId165" ref="C209"/>
    <hyperlink r:id="rId166" ref="C210"/>
    <hyperlink r:id="rId167" ref="C211"/>
    <hyperlink r:id="rId168" ref="C212"/>
    <hyperlink r:id="rId169" ref="C213"/>
    <hyperlink r:id="rId170" ref="C214"/>
    <hyperlink r:id="rId171" ref="C215"/>
    <hyperlink r:id="rId172" ref="C216"/>
    <hyperlink r:id="rId173" ref="C217"/>
    <hyperlink r:id="rId174" ref="C218"/>
    <hyperlink r:id="rId175" ref="C219"/>
    <hyperlink r:id="rId176" ref="C220"/>
    <hyperlink r:id="rId177" ref="C221"/>
    <hyperlink r:id="rId178" ref="C222"/>
    <hyperlink r:id="rId179" ref="C223"/>
    <hyperlink r:id="rId180" ref="C224"/>
    <hyperlink r:id="rId181" ref="C225"/>
    <hyperlink r:id="rId182" ref="C226"/>
    <hyperlink r:id="rId183" ref="C227"/>
    <hyperlink r:id="rId184" ref="C228"/>
    <hyperlink r:id="rId185" ref="C229"/>
    <hyperlink r:id="rId186" ref="C230"/>
    <hyperlink r:id="rId187" ref="C231"/>
    <hyperlink r:id="rId188" ref="C232"/>
    <hyperlink r:id="rId189" ref="C233"/>
    <hyperlink r:id="rId190" ref="C234"/>
    <hyperlink r:id="rId191" ref="C235"/>
    <hyperlink r:id="rId192" ref="C236"/>
    <hyperlink r:id="rId193" ref="C237"/>
    <hyperlink r:id="rId194" ref="C238"/>
    <hyperlink r:id="rId195" ref="C239"/>
    <hyperlink r:id="rId196" ref="C240"/>
    <hyperlink r:id="rId197" ref="C241"/>
    <hyperlink r:id="rId198" ref="C242"/>
    <hyperlink r:id="rId199" ref="C243"/>
    <hyperlink r:id="rId200" ref="C244"/>
    <hyperlink r:id="rId201" ref="C245"/>
    <hyperlink r:id="rId202" ref="C246"/>
    <hyperlink r:id="rId203" ref="C247"/>
    <hyperlink r:id="rId204" ref="C248"/>
    <hyperlink r:id="rId205" ref="C249"/>
    <hyperlink r:id="rId206" ref="C250"/>
    <hyperlink r:id="rId207" ref="C251"/>
    <hyperlink r:id="rId208" ref="C252"/>
    <hyperlink r:id="rId209" ref="C253"/>
    <hyperlink r:id="rId210" ref="C254"/>
    <hyperlink r:id="rId211" ref="C256"/>
    <hyperlink r:id="rId212" ref="C287"/>
    <hyperlink r:id="rId213" ref="C288"/>
    <hyperlink r:id="rId214" ref="C291"/>
    <hyperlink r:id="rId215" ref="C293"/>
    <hyperlink r:id="rId216" ref="C299"/>
    <hyperlink r:id="rId217" ref="C302"/>
    <hyperlink r:id="rId218" ref="C305"/>
    <hyperlink r:id="rId219" ref="C323"/>
    <hyperlink r:id="rId220" ref="C337"/>
    <hyperlink r:id="rId221" ref="C339"/>
    <hyperlink r:id="rId222" ref="C342"/>
    <hyperlink r:id="rId223" ref="C345"/>
    <hyperlink r:id="rId224" ref="C353"/>
    <hyperlink r:id="rId225" ref="C359"/>
    <hyperlink r:id="rId226" ref="C363"/>
    <hyperlink r:id="rId227" ref="C364"/>
    <hyperlink r:id="rId228" ref="C377"/>
    <hyperlink r:id="rId229" ref="C379"/>
    <hyperlink r:id="rId230" ref="C381"/>
    <hyperlink r:id="rId231" ref="C382"/>
    <hyperlink r:id="rId232" ref="C386"/>
    <hyperlink r:id="rId233" ref="C387"/>
    <hyperlink r:id="rId234" ref="C388"/>
    <hyperlink r:id="rId235" ref="C389"/>
    <hyperlink r:id="rId236" ref="C395"/>
    <hyperlink r:id="rId237" ref="C398"/>
    <hyperlink r:id="rId238" ref="C399"/>
    <hyperlink r:id="rId239" ref="C400"/>
    <hyperlink r:id="rId240" ref="C401"/>
    <hyperlink r:id="rId241" ref="C405"/>
    <hyperlink r:id="rId242" ref="C407"/>
    <hyperlink r:id="rId243" ref="C408"/>
    <hyperlink r:id="rId244" ref="C412"/>
    <hyperlink r:id="rId245" ref="C417"/>
    <hyperlink r:id="rId246" ref="C420"/>
    <hyperlink r:id="rId247" ref="C421"/>
    <hyperlink r:id="rId248" ref="C423"/>
    <hyperlink r:id="rId249" ref="C430"/>
  </hyperlinks>
  <printOptions/>
  <pageMargins bottom="0.75" footer="0.0" header="0.0" left="0.7" right="0.7" top="0.75"/>
  <pageSetup orientation="landscape"/>
  <drawing r:id="rId250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2022-09-23T07:46:57Z</dcterms:created>
  <dc:creator>Toms Bērziņš</dc:creator>
</cp:coreProperties>
</file>